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0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'Note'!$A$1:$K$324</definedName>
  </definedNames>
  <calcPr fullCalcOnLoad="1"/>
</workbook>
</file>

<file path=xl/sharedStrings.xml><?xml version="1.0" encoding="utf-8"?>
<sst xmlns="http://schemas.openxmlformats.org/spreadsheetml/2006/main" count="483" uniqueCount="370">
  <si>
    <t>YLI HOLDINGS BERHAD</t>
  </si>
  <si>
    <t>RM'000</t>
  </si>
  <si>
    <t>Finance cost</t>
  </si>
  <si>
    <t xml:space="preserve">YLI HOLDINGS BERHAD  </t>
  </si>
  <si>
    <t>3 months ended</t>
  </si>
  <si>
    <t>Profit from operations</t>
  </si>
  <si>
    <t>Tax</t>
  </si>
  <si>
    <t>-</t>
  </si>
  <si>
    <t>Minority interest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</si>
  <si>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</si>
  <si>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</si>
  <si>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</si>
  <si>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</si>
  <si>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</si>
  <si>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</si>
  <si>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</si>
  <si>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</si>
  <si>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</si>
  <si>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</si>
  <si>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</si>
  <si>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Share capital</t>
  </si>
  <si>
    <t>Share premium</t>
  </si>
  <si>
    <t>Deferred taxation</t>
  </si>
  <si>
    <t>(The Condensed Consolidated Balance Sheet should be read in conjunction with the Annual</t>
  </si>
  <si>
    <t>RM</t>
  </si>
  <si>
    <t>Interest received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</si>
  <si>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</si>
  <si>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</si>
  <si>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</si>
  <si>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</si>
  <si>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</si>
  <si>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</si>
  <si>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</si>
  <si>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</si>
  <si>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</si>
  <si>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</si>
  <si>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</si>
  <si>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</si>
  <si>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</si>
  <si>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</si>
  <si>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</si>
  <si>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</si>
  <si>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</si>
  <si>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Revenue</t>
  </si>
  <si>
    <t>Notes to the Financial Information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</si>
  <si>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</si>
  <si>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</si>
  <si>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</si>
  <si>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</si>
  <si>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</si>
  <si>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</si>
  <si>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</si>
  <si>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</si>
  <si>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</si>
  <si>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</si>
  <si>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</si>
  <si>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</si>
  <si>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</si>
  <si>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</si>
  <si>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</si>
  <si>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</si>
  <si>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</si>
  <si>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</si>
  <si>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</si>
  <si>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</si>
  <si>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</si>
  <si>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</si>
  <si>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</si>
  <si>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</si>
  <si>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</si>
  <si>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</si>
  <si>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</si>
  <si>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</si>
  <si>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</si>
  <si>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</si>
  <si>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</si>
  <si>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</si>
  <si>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</si>
  <si>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</si>
  <si>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</si>
  <si>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</si>
  <si>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</si>
  <si>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</si>
  <si>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</si>
  <si>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</si>
  <si>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</si>
  <si>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</si>
  <si>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</si>
  <si>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</si>
  <si>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</si>
  <si>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</si>
  <si>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</si>
  <si>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</si>
  <si>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</si>
  <si>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</si>
  <si>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</si>
  <si>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</si>
  <si>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</si>
  <si>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</si>
  <si>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</si>
  <si>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</si>
  <si>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</si>
  <si>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</si>
  <si>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</si>
  <si>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</si>
  <si>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</si>
  <si>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</si>
  <si>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</si>
  <si>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</si>
  <si>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</si>
  <si>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</si>
  <si>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</si>
  <si>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</si>
  <si>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</si>
  <si>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</si>
  <si>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</si>
  <si>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</si>
  <si>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</si>
  <si>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</si>
  <si>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</si>
  <si>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</si>
  <si>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</si>
  <si>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</si>
  <si>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</si>
  <si>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</si>
  <si>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</si>
  <si>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</si>
  <si>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</si>
  <si>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</si>
  <si>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</si>
  <si>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</si>
  <si>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</si>
  <si>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>Bank and cash balances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</si>
  <si>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</si>
  <si>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</si>
  <si>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</si>
  <si>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</si>
  <si>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</si>
  <si>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</si>
  <si>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</si>
  <si>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</si>
  <si>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</si>
  <si>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</si>
  <si>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</si>
  <si>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</si>
  <si>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</si>
  <si>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</si>
  <si>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</si>
  <si>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</si>
  <si>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</si>
  <si>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</si>
  <si>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</si>
  <si>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</si>
  <si>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</si>
  <si>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</si>
  <si>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</si>
  <si>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</si>
  <si>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</si>
  <si>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</si>
  <si>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</si>
  <si>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</si>
  <si>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</si>
  <si>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</si>
  <si>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</si>
  <si>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</si>
  <si>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</si>
  <si>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</si>
  <si>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</si>
  <si>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</si>
  <si>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</si>
  <si>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</si>
  <si>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</si>
  <si>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</si>
  <si>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</si>
  <si>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</si>
  <si>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Dividend for the financial year</t>
  </si>
  <si>
    <t>(Over)/under provision in respect</t>
  </si>
  <si>
    <t xml:space="preserve">  subsidiary</t>
  </si>
  <si>
    <t>Tax effect of current year tax loss</t>
  </si>
  <si>
    <t>There were no purchase or disposal of quoted securities for the period under review.</t>
  </si>
  <si>
    <t xml:space="preserve">  RM500,000 of taxable income</t>
  </si>
  <si>
    <t xml:space="preserve">  for Malaysian subsidiaries</t>
  </si>
  <si>
    <t>Analysed as follows :-</t>
  </si>
  <si>
    <t>Subsidiary companies</t>
  </si>
  <si>
    <t>companies.</t>
  </si>
  <si>
    <t>Tax incentive in overseas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</si>
  <si>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</si>
  <si>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</si>
  <si>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</si>
  <si>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Cash from operations</t>
  </si>
  <si>
    <t>OPERATING ACTIVITIES</t>
  </si>
  <si>
    <t>Cash receipts from customers</t>
  </si>
  <si>
    <t>Cash paid to suppliers and employees</t>
  </si>
  <si>
    <t>Tax paid</t>
  </si>
  <si>
    <t>Net cash flow from operating activities</t>
  </si>
  <si>
    <t>INVESTING ACTIVITIES</t>
  </si>
  <si>
    <t>Property, plant and equipment :</t>
  </si>
  <si>
    <t>additions</t>
  </si>
  <si>
    <t>FINANCING ACTIVITIES</t>
  </si>
  <si>
    <t>Cash and cash equivalents :</t>
  </si>
  <si>
    <t>at start of year</t>
  </si>
  <si>
    <t>at end of year</t>
  </si>
  <si>
    <t xml:space="preserve"> </t>
  </si>
  <si>
    <t>Balance As At 1 April 2005</t>
  </si>
  <si>
    <t>ended 31 March 2005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</si>
  <si>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</si>
  <si>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</si>
  <si>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report.  The carrying value of long term leasehold land and short term leasehold land and buildings is based on</t>
  </si>
  <si>
    <t xml:space="preserve">value basis to reflect fair value.  The directors have adopted the transitional provisions in International </t>
  </si>
  <si>
    <t>Accounting Standard No.16 (Revised): Property, Plant and Equipment as allowed for by the Malaysian</t>
  </si>
  <si>
    <t>Accounting Standards Board to retain the carrying amounts of these freehold and leasehold land and buildings</t>
  </si>
  <si>
    <t>on the basis of their previous revaluation subject to the continuing application of current depreciation policy.</t>
  </si>
  <si>
    <t>Currency translation differences</t>
  </si>
  <si>
    <t xml:space="preserve">Tax effect of previously </t>
  </si>
  <si>
    <t xml:space="preserve"> unrecognised tax losses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</si>
  <si>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</si>
  <si>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</si>
  <si>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</si>
  <si>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</si>
  <si>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>31/03/2006</t>
  </si>
  <si>
    <t xml:space="preserve">  in overseas subsidiary</t>
  </si>
  <si>
    <t>Dividends received from marketable securities</t>
  </si>
  <si>
    <t>Investment properties</t>
  </si>
  <si>
    <t>No dividend was paid for the current interim period.</t>
  </si>
  <si>
    <t>a valuation carried out by a firm of independent professional valuers in 1994 and 1996 using the open market</t>
  </si>
  <si>
    <t>Unit Trust</t>
  </si>
  <si>
    <t>The Group has accounted for its share of results of the jointly controlled entity (37%) in the consolidated financial</t>
  </si>
  <si>
    <t>Net change in cash and cash equivalents</t>
  </si>
  <si>
    <t xml:space="preserve"> unabsorbed capital allowance</t>
  </si>
  <si>
    <t>22.</t>
  </si>
  <si>
    <t>for the year ended 31st March 2006)</t>
  </si>
  <si>
    <t>Financial Report for the year ended 31st March 2006)</t>
  </si>
  <si>
    <t>Net assets per share (RM)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</si>
  <si>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</si>
  <si>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</si>
  <si>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</si>
  <si>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</si>
  <si>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</si>
  <si>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</si>
  <si>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</si>
  <si>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Current liabilities</t>
  </si>
  <si>
    <t>Total current liabilities</t>
  </si>
  <si>
    <t>Total liabilities</t>
  </si>
  <si>
    <t>TOTAL EQUITY AND LIABILITIES</t>
  </si>
  <si>
    <t>Total non-current assets</t>
  </si>
  <si>
    <t>Total current assets</t>
  </si>
  <si>
    <t>Operating expenses</t>
  </si>
  <si>
    <t>Other income</t>
  </si>
  <si>
    <t>Taxation</t>
  </si>
  <si>
    <t>Profit for the period</t>
  </si>
  <si>
    <t>Attributable to :</t>
  </si>
  <si>
    <t>Equity holders of the parent</t>
  </si>
  <si>
    <t>Rental received</t>
  </si>
  <si>
    <t xml:space="preserve"> Annual Financial Report for the year ended 31st March 2006.)</t>
  </si>
  <si>
    <t>CONDENSED CONSOLIDATED CASH FLOW STATEMENTS (UNAUDITED)</t>
  </si>
  <si>
    <t>CONDENSED CONSOLIDATED STATEMENT OF CHANGES IN EQUITY (UNAUDITED)</t>
  </si>
  <si>
    <t>Balance As At 1 April 2006</t>
  </si>
  <si>
    <t>ended 31 March 2006</t>
  </si>
  <si>
    <t>Balance As At 30 June 2006</t>
  </si>
  <si>
    <t xml:space="preserve"> Financial Report for the year ended 31st March 2006.)</t>
  </si>
  <si>
    <t>Balance As At 30 June 2005</t>
  </si>
  <si>
    <t>Exchange differences on translation</t>
  </si>
  <si>
    <t>of foreign operation</t>
  </si>
  <si>
    <t>30.06.2006</t>
  </si>
  <si>
    <t>Corporate guarantees of RM42.21 million were given to banks to secure bank borrowings of the subsidiary</t>
  </si>
  <si>
    <t>of FRS 134: Interim Financial Reporting and paragraph 9.22 of the Listing Requirements of Bursa Malaysia</t>
  </si>
  <si>
    <t>Securities Berhad.</t>
  </si>
  <si>
    <t>The interim financial statements should be read in conjunction with the audited financial statements for the year</t>
  </si>
  <si>
    <t>Changes in Accounting Policies</t>
  </si>
  <si>
    <t>Basis of Preparation</t>
  </si>
  <si>
    <t>The significant accounting policies adopted are consistent with those of the audited financial statements for the</t>
  </si>
  <si>
    <t>FRS 117</t>
  </si>
  <si>
    <t>FRS 117 : Leases</t>
  </si>
  <si>
    <t>The adoption of the revised FRS 117 has resulted in a retrospective change in the accounting policy relating to</t>
  </si>
  <si>
    <t>the classification of leasehold land.  The up-front payments made for the leasehold land represents prepaid lease</t>
  </si>
  <si>
    <t>FRS 101 : Presentation of Financial Statements</t>
  </si>
  <si>
    <t>Previously</t>
  </si>
  <si>
    <t>stated</t>
  </si>
  <si>
    <t>RM`000</t>
  </si>
  <si>
    <t>Prepaid lease payments</t>
  </si>
  <si>
    <t>Adjustment</t>
  </si>
  <si>
    <t>Restated</t>
  </si>
  <si>
    <t>Significant off balance sheet event</t>
  </si>
  <si>
    <t>29.</t>
  </si>
  <si>
    <t>i)</t>
  </si>
  <si>
    <t>ii)</t>
  </si>
  <si>
    <t>position and performance of the Group since the year ended 31 March 2006.</t>
  </si>
  <si>
    <t xml:space="preserve">explanation of events and transactions that are significant to an understanding of the changes in the financial </t>
  </si>
  <si>
    <t>ended 31 March 2006.  These explanatory notes attached to the interim financial statements provide an</t>
  </si>
  <si>
    <t>The interim financial statements are unaudited and have been prepared in accordance with the requirements</t>
  </si>
  <si>
    <t>which are effective from 01 January 2006.</t>
  </si>
  <si>
    <t>The Group has also taken the option of early adoption of the following new/revised FRS :-</t>
  </si>
  <si>
    <t>FRS 117     Leases</t>
  </si>
  <si>
    <t>Profit before taxation</t>
  </si>
  <si>
    <t>Deposits with financial institutions</t>
  </si>
  <si>
    <t xml:space="preserve">Tax effect of different tax rate </t>
  </si>
  <si>
    <t>Total corporate guarantees of RM43.58 million remained unchanged since the last balance sheet date.</t>
  </si>
  <si>
    <t>Guarantees of USD370,000 (approximately RM1.36 million) were given to a bank to secure banking facilities.</t>
  </si>
  <si>
    <t xml:space="preserve">year ended 31 March 2006 except for the adoption of the new/revised Financial Reporting Standards ("FRS") </t>
  </si>
  <si>
    <t>Total non-current liabilities</t>
  </si>
  <si>
    <t>jointly controlled entity (refer note 16)</t>
  </si>
  <si>
    <t>Share of (loss)/profit of</t>
  </si>
  <si>
    <t>Financial assets at fair value through profit and loss - Short Term Investment</t>
  </si>
  <si>
    <t>The adoption of new/revised FRSs do not have significant financial impact on the Group other than as disclosed.</t>
  </si>
  <si>
    <t>FRSs are disclosed below :</t>
  </si>
  <si>
    <t>The principal effects of the changes in accounting policies resulting from the adoption of the other new/revised</t>
  </si>
  <si>
    <t>The presentation for Balance Sheet, Income Statement and Statement of Changes in Equity have been modified</t>
  </si>
  <si>
    <t>accordingly.</t>
  </si>
  <si>
    <t>to comply with the requirements of FRS 101.  The presentation for the comparative period has also been changed</t>
  </si>
  <si>
    <t>Financial assets at fair value through profit or loss</t>
  </si>
  <si>
    <t>At 31 March 2006</t>
  </si>
  <si>
    <t xml:space="preserve">  Entity</t>
  </si>
  <si>
    <t>reported.  Accordingly, the presentation for the comparative figure has also been changed.</t>
  </si>
  <si>
    <t xml:space="preserve">Share of (loss)/profit from Jointly Controlled Entity is presented after tax instead of before tax as previously </t>
  </si>
  <si>
    <t>property, plant and equipment as stated below :</t>
  </si>
  <si>
    <t xml:space="preserve">payments and are amortised over the unexpired lease term.  Prior to 1 April 2006 leasehold land was classified as </t>
  </si>
  <si>
    <t>Tax effect of Jointly Controlled</t>
  </si>
  <si>
    <t>There were no material financial instruments with off balance sheet risk as at the date of this report.</t>
  </si>
  <si>
    <t>Short term investments</t>
  </si>
  <si>
    <t>30/09/2006</t>
  </si>
  <si>
    <t>30/09/2005</t>
  </si>
  <si>
    <t>6 months ended</t>
  </si>
  <si>
    <t>6 months ended 30 September 2006</t>
  </si>
  <si>
    <t>6 months ended 30 September 2005</t>
  </si>
  <si>
    <t>Interim report for the six months ended 30 September 2006</t>
  </si>
  <si>
    <t>Net profit for the 6-months period</t>
  </si>
  <si>
    <t>Tax refund</t>
  </si>
  <si>
    <t>disposals</t>
  </si>
  <si>
    <t>Repayment of short borrowings</t>
  </si>
  <si>
    <t>The capital expenditure not provided for in the financial statement as at 30 September 2006 is as follows :-</t>
  </si>
  <si>
    <t>30.09.2006</t>
  </si>
  <si>
    <t>30.09.2005</t>
  </si>
  <si>
    <t>30 September 2006 is as follows :-</t>
  </si>
  <si>
    <t>statements by the equity method of accounting.  The Group's share of loss for the 6 months ended</t>
  </si>
  <si>
    <t>9 months ended</t>
  </si>
  <si>
    <t>Investment in quoted securities as at 30 September 2006.</t>
  </si>
  <si>
    <t>30 September 2006</t>
  </si>
  <si>
    <t>There were no sale of unquoted investment and/or properties for the six months ended 30 September 2006.</t>
  </si>
  <si>
    <t>There were no outstanding bank borrowing as at 30 September 2006.</t>
  </si>
  <si>
    <t xml:space="preserve">  30.09.2005  </t>
  </si>
  <si>
    <t>Penang,  22 November 2006</t>
  </si>
  <si>
    <t>Tax effect of changes in</t>
  </si>
  <si>
    <t xml:space="preserve">  Malaysia Statutory tax rate</t>
  </si>
  <si>
    <t>Proposed dividend</t>
  </si>
  <si>
    <t xml:space="preserve">On 27 September 2006, the Company's wholly-owned subsidiary, YLI Corporation Limited, incorporated a </t>
  </si>
  <si>
    <t>paid up capital of Muller is USD1.00.  It has been dormant since the date of incorporation.</t>
  </si>
  <si>
    <t xml:space="preserve">  not recognised / (reversed)</t>
  </si>
  <si>
    <t>Double deduction tax incentive</t>
  </si>
  <si>
    <t>The increase was in tandem with the increase in turnover of 33.4%.</t>
  </si>
  <si>
    <t>Group profit before tax of RM5.8 million for the quarter under review was 36.1% higher than preceding quarter.</t>
  </si>
  <si>
    <t>30 September 2006.</t>
  </si>
  <si>
    <t xml:space="preserve">The Board of Directors does not recommend the payment of any dividend for the 6 months ended </t>
  </si>
  <si>
    <t xml:space="preserve">For the quarter under review, the Group registered significant improvement in its financial performance as </t>
  </si>
  <si>
    <t>Group revenue of RM63.1 million for the six months ended 30 September 2006 was 45.9% higher than preceding</t>
  </si>
  <si>
    <t>share capital and substantial shareholdings in the current financial year.</t>
  </si>
  <si>
    <t>The said investment is not expected to have any material effect on the Group's earnings, net tangible assets,</t>
  </si>
  <si>
    <t>(Loss)/Profit before tax</t>
  </si>
  <si>
    <t>Less : Taxation</t>
  </si>
  <si>
    <t>(Loss)/Profit after tax</t>
  </si>
  <si>
    <t xml:space="preserve">  tax rate (2006 : 27%</t>
  </si>
  <si>
    <t xml:space="preserve">              2005  : 28%)</t>
  </si>
  <si>
    <t>The purpose of the investment in Muller is for trading and other strategic investments of the YLI Group.</t>
  </si>
  <si>
    <t>year corresponding period.  The Group managed to achieve a pre-tax profit of RM10.0 million and after-tax profit</t>
  </si>
  <si>
    <t>of RM7.6 million.  The improvement was attributed mainly to higher turnover including export sales.</t>
  </si>
  <si>
    <t>compared to preceding year corresponding quarter.  Group  revenue increased by 78.4% from RM20.2 million</t>
  </si>
  <si>
    <t>to RM36.0 million.  Consequently, both pre-tax and after-tax profits have also registered  improvement of 57.3%</t>
  </si>
  <si>
    <t>and 50.6% respectively.</t>
  </si>
  <si>
    <t>wholly-owned subsidiary by the name of Muller International Limited ("Muller") in the British Virgin Islands.  The</t>
  </si>
  <si>
    <t>With the implementation of 9MP, the Board of Directors expects the future performance of the Group to show</t>
  </si>
  <si>
    <t>improvement barring any unforeseen circumstances.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</si>
</sst>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 horizontal="center"/>
    </xf>
    <xf numFmtId="165" fontId="11" fillId="0" borderId="9" xfId="15" applyNumberFormat="1" applyFont="1" applyBorder="1" applyAlignment="1">
      <alignment horizontal="center"/>
    </xf>
    <xf numFmtId="165" fontId="11" fillId="0" borderId="11" xfId="15" applyNumberFormat="1" applyFont="1" applyBorder="1" applyAlignment="1">
      <alignment horizontal="center"/>
    </xf>
    <xf numFmtId="165" fontId="11" fillId="0" borderId="17" xfId="15" applyNumberFormat="1" applyFont="1" applyBorder="1" applyAlignment="1">
      <alignment horizontal="center"/>
    </xf>
    <xf numFmtId="165" fontId="11" fillId="0" borderId="18" xfId="15" applyNumberFormat="1" applyFont="1" applyBorder="1" applyAlignment="1">
      <alignment horizontal="center"/>
    </xf>
    <xf numFmtId="165" fontId="11" fillId="0" borderId="19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165" fontId="0" fillId="0" borderId="3" xfId="15" applyNumberFormat="1" applyFont="1" applyBorder="1" applyAlignment="1">
      <alignment/>
    </xf>
    <xf numFmtId="41" fontId="0" fillId="0" borderId="2" xfId="15" applyNumberFormat="1" applyBorder="1" applyAlignment="1">
      <alignment horizontal="right"/>
    </xf>
    <xf numFmtId="41" fontId="0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7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2" xfId="0" applyBorder="1" applyAlignment="1" quotePrefix="1">
      <alignment/>
    </xf>
    <xf numFmtId="41" fontId="0" fillId="0" borderId="15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workbookViewId="0" topLeftCell="A1">
      <selection activeCell="J3" sqref="J3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0.855468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55" t="s">
        <v>3</v>
      </c>
      <c r="B2" s="155"/>
      <c r="C2" s="155"/>
      <c r="D2" s="155"/>
      <c r="E2" s="155"/>
      <c r="F2" s="156"/>
      <c r="G2" s="156"/>
      <c r="H2" s="156"/>
      <c r="I2" s="156"/>
      <c r="J2" s="156"/>
      <c r="K2" s="1"/>
    </row>
    <row r="3" spans="1:11" ht="12" customHeight="1">
      <c r="A3" t="s">
        <v>123</v>
      </c>
      <c r="K3" s="2"/>
    </row>
    <row r="4" ht="6.75" customHeight="1">
      <c r="K4" s="2"/>
    </row>
    <row r="5" ht="12.75">
      <c r="A5" t="s">
        <v>324</v>
      </c>
    </row>
    <row r="6" ht="6" customHeight="1"/>
    <row r="7" ht="15">
      <c r="A7" s="25" t="s">
        <v>124</v>
      </c>
    </row>
    <row r="8" ht="12" customHeight="1">
      <c r="A8" s="25"/>
    </row>
    <row r="9" spans="1:16" ht="12" customHeight="1">
      <c r="A9" s="25"/>
      <c r="G9" s="154" t="s">
        <v>151</v>
      </c>
      <c r="H9" s="154"/>
      <c r="I9" s="154"/>
      <c r="J9" s="154"/>
      <c r="M9" s="154" t="s">
        <v>152</v>
      </c>
      <c r="N9" s="154"/>
      <c r="O9" s="154"/>
      <c r="P9" s="154"/>
    </row>
    <row r="10" spans="7:17" ht="12.75">
      <c r="G10" s="154" t="s">
        <v>4</v>
      </c>
      <c r="H10" s="154"/>
      <c r="I10" s="154"/>
      <c r="J10" s="154"/>
      <c r="K10" s="4"/>
      <c r="M10" s="154" t="s">
        <v>321</v>
      </c>
      <c r="N10" s="154"/>
      <c r="O10" s="154"/>
      <c r="P10" s="154"/>
      <c r="Q10" s="154"/>
    </row>
    <row r="11" ht="5.25" customHeight="1"/>
    <row r="12" spans="7:16" ht="12.75">
      <c r="G12" s="5" t="s">
        <v>319</v>
      </c>
      <c r="H12" s="6"/>
      <c r="J12" s="5" t="s">
        <v>320</v>
      </c>
      <c r="K12" s="5"/>
      <c r="M12" s="5" t="s">
        <v>319</v>
      </c>
      <c r="N12" s="5"/>
      <c r="O12" s="3"/>
      <c r="P12" s="5" t="s">
        <v>320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43</v>
      </c>
      <c r="B15" s="7"/>
      <c r="G15" s="8">
        <v>36049</v>
      </c>
      <c r="H15" s="9"/>
      <c r="J15" s="10">
        <v>20210</v>
      </c>
      <c r="K15" s="2"/>
      <c r="M15" s="9">
        <v>63065</v>
      </c>
      <c r="N15" s="9"/>
      <c r="P15" s="8">
        <v>43232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246</v>
      </c>
      <c r="B17" s="7"/>
      <c r="G17" s="13">
        <v>-30250</v>
      </c>
      <c r="H17" s="13"/>
      <c r="J17" s="9">
        <v>-17305</v>
      </c>
      <c r="K17" s="2"/>
      <c r="M17" s="13">
        <v>-53323</v>
      </c>
      <c r="N17" s="13"/>
      <c r="P17" s="8">
        <v>-37308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2.75">
      <c r="A19" t="s">
        <v>247</v>
      </c>
      <c r="G19" s="18">
        <v>137</v>
      </c>
      <c r="H19" s="18"/>
      <c r="I19" s="15"/>
      <c r="J19" s="16">
        <v>171</v>
      </c>
      <c r="K19" s="17"/>
      <c r="L19" s="15"/>
      <c r="M19" s="18">
        <v>648</v>
      </c>
      <c r="N19" s="18"/>
      <c r="O19" s="15"/>
      <c r="P19" s="16">
        <v>364</v>
      </c>
      <c r="Q19" s="15"/>
    </row>
    <row r="20" spans="7:16" ht="9" customHeight="1">
      <c r="G20" s="9"/>
      <c r="H20" s="9"/>
      <c r="J20" s="8"/>
      <c r="K20" s="2"/>
      <c r="M20" s="9"/>
      <c r="N20" s="9"/>
      <c r="P20" s="8"/>
    </row>
    <row r="21" spans="1:16" ht="12.75" customHeight="1">
      <c r="A21" t="s">
        <v>5</v>
      </c>
      <c r="G21" s="9">
        <f>SUM(G15:G19)</f>
        <v>5936</v>
      </c>
      <c r="H21" s="9"/>
      <c r="J21" s="8">
        <f>SUM(J15:J19)</f>
        <v>3076</v>
      </c>
      <c r="K21" s="2"/>
      <c r="M21" s="9">
        <f>SUM(M15:M19)</f>
        <v>10390</v>
      </c>
      <c r="N21" s="9"/>
      <c r="P21" s="8">
        <f>SUM(P15:P19)</f>
        <v>6288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145">
        <v>-2</v>
      </c>
      <c r="H23" s="9"/>
      <c r="J23" s="8">
        <v>-1</v>
      </c>
      <c r="K23" s="2"/>
      <c r="M23" s="83">
        <v>-2</v>
      </c>
      <c r="N23" s="9"/>
      <c r="P23" s="8">
        <v>-32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301</v>
      </c>
      <c r="Q25" s="7"/>
    </row>
    <row r="26" spans="2:17" ht="12.75">
      <c r="B26" t="s">
        <v>300</v>
      </c>
      <c r="G26" s="134">
        <v>-144</v>
      </c>
      <c r="H26" s="88"/>
      <c r="I26" s="15"/>
      <c r="J26" s="95">
        <v>607</v>
      </c>
      <c r="K26" s="116"/>
      <c r="L26" s="95"/>
      <c r="M26" s="132">
        <v>-343</v>
      </c>
      <c r="N26" s="88"/>
      <c r="O26" s="95"/>
      <c r="P26" s="132">
        <v>1002</v>
      </c>
      <c r="Q26" s="150"/>
    </row>
    <row r="27" spans="7:16" ht="9" customHeight="1">
      <c r="G27" s="9"/>
      <c r="H27" s="9"/>
      <c r="J27" s="8"/>
      <c r="K27" s="2"/>
      <c r="M27" s="9"/>
      <c r="N27" s="9"/>
      <c r="P27" s="8"/>
    </row>
    <row r="28" spans="1:16" ht="12.75">
      <c r="A28" t="s">
        <v>293</v>
      </c>
      <c r="G28" s="9">
        <f>SUM(G21:G26)</f>
        <v>5790</v>
      </c>
      <c r="H28" s="9"/>
      <c r="J28" s="8">
        <f>SUM(J21:J26)</f>
        <v>3682</v>
      </c>
      <c r="K28" s="2"/>
      <c r="M28" s="9">
        <f>SUM(M21:M26)</f>
        <v>10045</v>
      </c>
      <c r="N28" s="9"/>
      <c r="P28" s="8">
        <f>SUM(P21:P26)</f>
        <v>7258</v>
      </c>
    </row>
    <row r="29" spans="7:16" ht="12.75">
      <c r="G29" s="9"/>
      <c r="H29" s="9"/>
      <c r="J29" s="8"/>
      <c r="K29" s="2"/>
      <c r="M29" s="9"/>
      <c r="N29" s="9"/>
      <c r="P29" s="8"/>
    </row>
    <row r="30" spans="1:17" ht="12.75">
      <c r="A30" t="s">
        <v>248</v>
      </c>
      <c r="G30" s="18">
        <v>-1365</v>
      </c>
      <c r="H30" s="18"/>
      <c r="I30" s="15"/>
      <c r="J30" s="16">
        <v>-744</v>
      </c>
      <c r="K30" s="17"/>
      <c r="L30" s="15"/>
      <c r="M30" s="18">
        <v>-2451</v>
      </c>
      <c r="N30" s="18"/>
      <c r="O30" s="15"/>
      <c r="P30" s="16">
        <v>-1460</v>
      </c>
      <c r="Q30" s="15"/>
    </row>
    <row r="31" spans="7:16" ht="9" customHeight="1">
      <c r="G31" s="9"/>
      <c r="H31" s="9"/>
      <c r="J31" s="8"/>
      <c r="K31" s="2"/>
      <c r="M31" s="9"/>
      <c r="N31" s="9"/>
      <c r="P31" s="8"/>
    </row>
    <row r="32" spans="1:17" ht="13.5" thickBot="1">
      <c r="A32" t="s">
        <v>249</v>
      </c>
      <c r="G32" s="19">
        <f>SUM(G28:G30)</f>
        <v>4425</v>
      </c>
      <c r="H32" s="19"/>
      <c r="I32" s="20"/>
      <c r="J32" s="21">
        <f>SUM(J28:J30)</f>
        <v>2938</v>
      </c>
      <c r="K32" s="22"/>
      <c r="L32" s="20"/>
      <c r="M32" s="19">
        <f>SUM(M28:M30)</f>
        <v>7594</v>
      </c>
      <c r="N32" s="19"/>
      <c r="O32" s="20"/>
      <c r="P32" s="21">
        <f>SUM(P28:P30)</f>
        <v>5798</v>
      </c>
      <c r="Q32" s="20"/>
    </row>
    <row r="33" spans="7:16" ht="13.5" thickTop="1">
      <c r="G33" s="9"/>
      <c r="H33" s="9"/>
      <c r="J33" s="8"/>
      <c r="K33" s="2"/>
      <c r="M33" s="9"/>
      <c r="N33" s="9"/>
      <c r="P33" s="8"/>
    </row>
    <row r="34" spans="7:16" ht="12.75">
      <c r="G34" s="9"/>
      <c r="H34" s="9"/>
      <c r="J34" s="8"/>
      <c r="K34" s="2"/>
      <c r="M34" s="9"/>
      <c r="N34" s="9"/>
      <c r="P34" s="8"/>
    </row>
    <row r="35" spans="1:16" s="136" customFormat="1" ht="12.75">
      <c r="A35" s="136" t="s">
        <v>250</v>
      </c>
      <c r="G35" s="139"/>
      <c r="H35" s="140"/>
      <c r="I35" s="141"/>
      <c r="J35" s="139"/>
      <c r="K35" s="142"/>
      <c r="L35" s="141"/>
      <c r="M35" s="139"/>
      <c r="N35" s="140"/>
      <c r="O35" s="141"/>
      <c r="P35" s="139"/>
    </row>
    <row r="36" spans="1:16" s="136" customFormat="1" ht="12.75" customHeight="1">
      <c r="A36" s="143" t="s">
        <v>251</v>
      </c>
      <c r="G36" s="109">
        <v>4425</v>
      </c>
      <c r="H36" s="109"/>
      <c r="J36" s="137">
        <v>2938</v>
      </c>
      <c r="K36" s="138"/>
      <c r="M36" s="109">
        <v>7594</v>
      </c>
      <c r="N36" s="109"/>
      <c r="P36" s="137">
        <v>5798</v>
      </c>
    </row>
    <row r="37" spans="1:16" s="136" customFormat="1" ht="12" customHeight="1">
      <c r="A37" s="143"/>
      <c r="G37" s="109"/>
      <c r="H37" s="109"/>
      <c r="J37" s="137"/>
      <c r="K37" s="138"/>
      <c r="M37" s="109"/>
      <c r="N37" s="109"/>
      <c r="P37" s="137"/>
    </row>
    <row r="38" spans="1:17" s="136" customFormat="1" ht="12.75">
      <c r="A38" s="143" t="s">
        <v>8</v>
      </c>
      <c r="G38" s="152">
        <v>0</v>
      </c>
      <c r="H38" s="152"/>
      <c r="I38" s="152"/>
      <c r="J38" s="95">
        <v>0</v>
      </c>
      <c r="K38" s="153"/>
      <c r="L38" s="152"/>
      <c r="M38" s="152">
        <v>0</v>
      </c>
      <c r="N38" s="152"/>
      <c r="O38" s="152"/>
      <c r="P38" s="95">
        <v>0</v>
      </c>
      <c r="Q38" s="15"/>
    </row>
    <row r="39" spans="1:16" s="136" customFormat="1" ht="9" customHeight="1">
      <c r="A39" s="143"/>
      <c r="G39" s="109"/>
      <c r="H39" s="109"/>
      <c r="J39" s="137"/>
      <c r="K39" s="138"/>
      <c r="M39" s="109"/>
      <c r="N39" s="109"/>
      <c r="P39" s="137"/>
    </row>
    <row r="40" spans="1:17" s="136" customFormat="1" ht="13.5" thickBot="1">
      <c r="A40" s="143"/>
      <c r="G40" s="19">
        <f>SUM(G36:G38)</f>
        <v>4425</v>
      </c>
      <c r="H40" s="19"/>
      <c r="I40" s="20"/>
      <c r="J40" s="21">
        <f>SUM(J36:J38)</f>
        <v>2938</v>
      </c>
      <c r="K40" s="22"/>
      <c r="L40" s="20"/>
      <c r="M40" s="19">
        <f>SUM(M36:M38)</f>
        <v>7594</v>
      </c>
      <c r="N40" s="19"/>
      <c r="O40" s="20"/>
      <c r="P40" s="21">
        <f>SUM(P36:P38)</f>
        <v>5798</v>
      </c>
      <c r="Q40" s="20"/>
    </row>
    <row r="41" spans="7:16" s="136" customFormat="1" ht="13.5" thickTop="1">
      <c r="G41" s="109"/>
      <c r="H41" s="109"/>
      <c r="J41" s="137"/>
      <c r="K41" s="138"/>
      <c r="M41" s="109"/>
      <c r="N41" s="109"/>
      <c r="P41" s="137"/>
    </row>
    <row r="42" spans="7:16" s="136" customFormat="1" ht="12.75">
      <c r="G42" s="109"/>
      <c r="H42" s="109"/>
      <c r="J42" s="137"/>
      <c r="K42" s="138"/>
      <c r="M42" s="109"/>
      <c r="N42" s="109"/>
      <c r="P42" s="137"/>
    </row>
    <row r="43" spans="7:16" ht="12.75" customHeight="1">
      <c r="G43" s="8" t="s">
        <v>10</v>
      </c>
      <c r="H43" s="9"/>
      <c r="J43" s="8" t="s">
        <v>10</v>
      </c>
      <c r="K43" s="12"/>
      <c r="M43" s="2" t="s">
        <v>10</v>
      </c>
      <c r="P43" s="2" t="s">
        <v>10</v>
      </c>
    </row>
    <row r="44" spans="1:11" ht="12.75">
      <c r="A44" t="s">
        <v>9</v>
      </c>
      <c r="G44" s="9"/>
      <c r="H44" s="9"/>
      <c r="J44" s="12"/>
      <c r="K44" s="12"/>
    </row>
    <row r="45" spans="1:17" ht="12.75">
      <c r="A45" s="7" t="s">
        <v>7</v>
      </c>
      <c r="B45" t="s">
        <v>11</v>
      </c>
      <c r="G45" s="112">
        <v>4.49</v>
      </c>
      <c r="H45" s="9"/>
      <c r="J45" s="111">
        <v>2.98</v>
      </c>
      <c r="K45" s="104"/>
      <c r="M45" s="113">
        <v>7.7</v>
      </c>
      <c r="P45" s="111">
        <v>5.88</v>
      </c>
      <c r="Q45" s="103"/>
    </row>
    <row r="46" spans="7:11" ht="9" customHeight="1">
      <c r="G46" s="9"/>
      <c r="H46" s="9"/>
      <c r="J46" s="12"/>
      <c r="K46" s="12"/>
    </row>
    <row r="49" ht="12.75">
      <c r="A49" s="23"/>
    </row>
    <row r="50" ht="12.75">
      <c r="A50" t="s">
        <v>12</v>
      </c>
    </row>
    <row r="51" ht="12.75">
      <c r="A51" t="s">
        <v>230</v>
      </c>
    </row>
  </sheetData>
  <mergeCells count="6">
    <mergeCell ref="G10:J10"/>
    <mergeCell ref="M10:Q10"/>
    <mergeCell ref="A2:E2"/>
    <mergeCell ref="F2:J2"/>
    <mergeCell ref="G9:J9"/>
    <mergeCell ref="M9:P9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">
      <selection activeCell="A5" sqref="A5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4" t="s">
        <v>0</v>
      </c>
    </row>
    <row r="3" ht="12" customHeight="1">
      <c r="A3" t="s">
        <v>123</v>
      </c>
    </row>
    <row r="4" ht="7.5" customHeight="1"/>
    <row r="5" ht="12.75">
      <c r="A5" t="s">
        <v>324</v>
      </c>
    </row>
    <row r="6" ht="6" customHeight="1">
      <c r="A6" t="s">
        <v>202</v>
      </c>
    </row>
    <row r="7" ht="15">
      <c r="A7" s="25" t="s">
        <v>139</v>
      </c>
    </row>
    <row r="8" ht="15">
      <c r="A8" s="25"/>
    </row>
    <row r="9" spans="8:10" ht="12.75">
      <c r="H9" s="4" t="s">
        <v>13</v>
      </c>
      <c r="J9" s="4" t="s">
        <v>14</v>
      </c>
    </row>
    <row r="10" spans="8:10" ht="12.75">
      <c r="H10" s="26" t="s">
        <v>319</v>
      </c>
      <c r="J10" s="26" t="s">
        <v>219</v>
      </c>
    </row>
    <row r="11" spans="1:10" ht="12.75">
      <c r="A11" s="3" t="s">
        <v>233</v>
      </c>
      <c r="H11" s="4" t="s">
        <v>1</v>
      </c>
      <c r="J11" s="4" t="s">
        <v>1</v>
      </c>
    </row>
    <row r="12" ht="12.75">
      <c r="A12" s="3" t="s">
        <v>234</v>
      </c>
    </row>
    <row r="13" spans="1:10" ht="12.75">
      <c r="A13" t="s">
        <v>15</v>
      </c>
      <c r="C13" s="3"/>
      <c r="H13" s="76">
        <v>62628</v>
      </c>
      <c r="J13" s="76">
        <v>64391</v>
      </c>
    </row>
    <row r="14" spans="1:10" ht="12.75">
      <c r="A14" t="s">
        <v>279</v>
      </c>
      <c r="C14" s="3"/>
      <c r="H14" s="76">
        <v>13416</v>
      </c>
      <c r="J14" s="76">
        <v>13600</v>
      </c>
    </row>
    <row r="15" spans="1:10" ht="12.75">
      <c r="A15" s="31" t="s">
        <v>222</v>
      </c>
      <c r="H15" s="9">
        <v>954</v>
      </c>
      <c r="J15" s="9">
        <v>957</v>
      </c>
    </row>
    <row r="16" spans="1:10" ht="12.75">
      <c r="A16" t="s">
        <v>159</v>
      </c>
      <c r="C16" s="3"/>
      <c r="H16" s="96">
        <v>1252</v>
      </c>
      <c r="I16" s="7"/>
      <c r="J16" s="96">
        <v>1505</v>
      </c>
    </row>
    <row r="17" spans="1:10" ht="12.75">
      <c r="A17" s="3" t="s">
        <v>244</v>
      </c>
      <c r="C17" s="3"/>
      <c r="H17" s="32">
        <f>SUM(H13:H16)</f>
        <v>78250</v>
      </c>
      <c r="J17" s="32">
        <f>SUM(J13:J16)</f>
        <v>80453</v>
      </c>
    </row>
    <row r="18" spans="8:10" ht="10.5" customHeight="1">
      <c r="H18" s="76"/>
      <c r="J18" s="24"/>
    </row>
    <row r="19" spans="1:10" ht="12.75">
      <c r="A19" s="3" t="s">
        <v>16</v>
      </c>
      <c r="H19" s="69"/>
      <c r="J19" s="28"/>
    </row>
    <row r="20" spans="1:10" ht="12.75">
      <c r="A20" t="s">
        <v>18</v>
      </c>
      <c r="C20" s="7"/>
      <c r="H20" s="69">
        <v>34923</v>
      </c>
      <c r="J20" s="69">
        <v>29852</v>
      </c>
    </row>
    <row r="21" spans="1:10" ht="12.75">
      <c r="A21" s="31" t="s">
        <v>116</v>
      </c>
      <c r="H21" s="69">
        <f>42421+2295</f>
        <v>44716</v>
      </c>
      <c r="J21" s="69">
        <v>34862</v>
      </c>
    </row>
    <row r="22" spans="1:10" ht="12.75">
      <c r="A22" t="s">
        <v>216</v>
      </c>
      <c r="H22" s="69">
        <v>7662</v>
      </c>
      <c r="J22" s="69">
        <v>7196</v>
      </c>
    </row>
    <row r="23" spans="1:10" ht="12.75">
      <c r="A23" t="s">
        <v>17</v>
      </c>
      <c r="H23" s="69">
        <v>220</v>
      </c>
      <c r="J23" s="69">
        <v>125</v>
      </c>
    </row>
    <row r="24" ht="12.75">
      <c r="A24" t="s">
        <v>309</v>
      </c>
    </row>
    <row r="25" spans="1:10" ht="12.75">
      <c r="A25" s="149" t="s">
        <v>7</v>
      </c>
      <c r="B25" t="s">
        <v>318</v>
      </c>
      <c r="H25" s="69">
        <v>3539</v>
      </c>
      <c r="J25" s="69">
        <v>3460</v>
      </c>
    </row>
    <row r="26" spans="1:10" ht="12.75">
      <c r="A26" t="s">
        <v>215</v>
      </c>
      <c r="H26" s="69">
        <f>19205+14000+3906</f>
        <v>37111</v>
      </c>
      <c r="J26" s="69">
        <v>41105</v>
      </c>
    </row>
    <row r="27" spans="1:10" ht="12.75">
      <c r="A27" s="3" t="s">
        <v>245</v>
      </c>
      <c r="H27" s="77">
        <f>SUM(H20:H26)</f>
        <v>128171</v>
      </c>
      <c r="J27" s="29">
        <f>SUM(J20:J26)</f>
        <v>116600</v>
      </c>
    </row>
    <row r="28" spans="8:10" ht="10.5" customHeight="1">
      <c r="H28" s="69"/>
      <c r="J28" s="27"/>
    </row>
    <row r="29" spans="1:10" ht="13.5" thickBot="1">
      <c r="A29" s="3" t="s">
        <v>235</v>
      </c>
      <c r="H29" s="80">
        <f>+H27+H17</f>
        <v>206421</v>
      </c>
      <c r="J29" s="33">
        <f>+J27+J17</f>
        <v>197053</v>
      </c>
    </row>
    <row r="30" spans="8:10" ht="12.75">
      <c r="H30" s="69"/>
      <c r="J30" s="27"/>
    </row>
    <row r="31" spans="1:10" ht="12.75">
      <c r="A31" s="3" t="s">
        <v>236</v>
      </c>
      <c r="H31" s="69"/>
      <c r="J31" s="27"/>
    </row>
    <row r="32" spans="1:10" ht="12.75">
      <c r="A32" s="3" t="s">
        <v>237</v>
      </c>
      <c r="H32" s="69"/>
      <c r="J32" s="27"/>
    </row>
    <row r="33" spans="1:10" ht="12.75">
      <c r="A33" t="s">
        <v>20</v>
      </c>
      <c r="C33" s="3"/>
      <c r="D33" s="3"/>
      <c r="H33" s="76">
        <v>98560</v>
      </c>
      <c r="J33" s="76">
        <v>98560</v>
      </c>
    </row>
    <row r="34" spans="1:10" ht="12.75">
      <c r="A34" t="s">
        <v>21</v>
      </c>
      <c r="C34" s="7"/>
      <c r="H34" s="76">
        <v>7208</v>
      </c>
      <c r="J34" s="76">
        <v>7208</v>
      </c>
    </row>
    <row r="35" spans="1:10" ht="12.75">
      <c r="A35" t="s">
        <v>118</v>
      </c>
      <c r="C35" s="7"/>
      <c r="H35" s="79">
        <f>1327-3+337</f>
        <v>1661</v>
      </c>
      <c r="J35" s="79">
        <v>1461</v>
      </c>
    </row>
    <row r="36" spans="1:10" ht="12.75">
      <c r="A36" t="s">
        <v>119</v>
      </c>
      <c r="C36" s="7"/>
      <c r="H36" s="135">
        <v>75120</v>
      </c>
      <c r="J36" s="135">
        <v>72493</v>
      </c>
    </row>
    <row r="37" spans="1:10" ht="12.75">
      <c r="A37" s="3" t="s">
        <v>238</v>
      </c>
      <c r="H37" s="77">
        <f>SUM(H33:H36)</f>
        <v>182549</v>
      </c>
      <c r="J37" s="29">
        <f>SUM(J33:J36)</f>
        <v>179722</v>
      </c>
    </row>
    <row r="38" spans="8:10" ht="10.5" customHeight="1">
      <c r="H38" s="69"/>
      <c r="J38" s="27"/>
    </row>
    <row r="39" spans="1:10" ht="12.75">
      <c r="A39" s="3" t="s">
        <v>239</v>
      </c>
      <c r="H39" s="69"/>
      <c r="J39" s="27"/>
    </row>
    <row r="40" spans="1:10" ht="12.75">
      <c r="A40" s="31" t="s">
        <v>22</v>
      </c>
      <c r="H40" s="76">
        <v>8580</v>
      </c>
      <c r="J40" s="76">
        <v>8820</v>
      </c>
    </row>
    <row r="41" spans="1:10" ht="12.75">
      <c r="A41" s="3" t="s">
        <v>299</v>
      </c>
      <c r="H41" s="77">
        <f>SUM(H40)</f>
        <v>8580</v>
      </c>
      <c r="J41" s="29">
        <f>SUM(J40)</f>
        <v>8820</v>
      </c>
    </row>
    <row r="42" spans="8:10" ht="10.5" customHeight="1">
      <c r="H42" s="69"/>
      <c r="J42" s="27"/>
    </row>
    <row r="43" spans="1:10" ht="12.75">
      <c r="A43" s="3" t="s">
        <v>240</v>
      </c>
      <c r="H43" s="69"/>
      <c r="J43" s="27"/>
    </row>
    <row r="44" spans="1:10" ht="12.75">
      <c r="A44" t="s">
        <v>117</v>
      </c>
      <c r="C44" s="7"/>
      <c r="H44" s="69">
        <f>3368+4335</f>
        <v>7703</v>
      </c>
      <c r="J44" s="69">
        <v>7423</v>
      </c>
    </row>
    <row r="45" spans="1:10" ht="12.75">
      <c r="A45" s="31" t="s">
        <v>343</v>
      </c>
      <c r="C45" s="7"/>
      <c r="H45" s="69">
        <v>4967</v>
      </c>
      <c r="J45" s="105">
        <v>0</v>
      </c>
    </row>
    <row r="46" spans="1:10" ht="12.75">
      <c r="A46" t="s">
        <v>19</v>
      </c>
      <c r="C46" s="7"/>
      <c r="H46" s="105">
        <v>2622</v>
      </c>
      <c r="J46" s="105">
        <v>1088</v>
      </c>
    </row>
    <row r="47" spans="1:10" ht="12.75">
      <c r="A47" s="3" t="s">
        <v>241</v>
      </c>
      <c r="H47" s="77">
        <f>SUM(H44:H46)</f>
        <v>15292</v>
      </c>
      <c r="J47" s="29">
        <f>SUM(J44:J46)</f>
        <v>8511</v>
      </c>
    </row>
    <row r="48" spans="8:10" ht="10.5" customHeight="1">
      <c r="H48" s="69"/>
      <c r="J48" s="27"/>
    </row>
    <row r="49" spans="1:10" ht="12.75">
      <c r="A49" s="3" t="s">
        <v>242</v>
      </c>
      <c r="H49" s="78">
        <f>+H47+H41</f>
        <v>23872</v>
      </c>
      <c r="J49" s="30">
        <f>+J47+J41</f>
        <v>17331</v>
      </c>
    </row>
    <row r="50" spans="8:10" ht="10.5" customHeight="1">
      <c r="H50" s="69"/>
      <c r="J50" s="27"/>
    </row>
    <row r="51" spans="1:10" ht="13.5" thickBot="1">
      <c r="A51" s="3" t="s">
        <v>243</v>
      </c>
      <c r="H51" s="80">
        <f>+H49+H37</f>
        <v>206421</v>
      </c>
      <c r="J51" s="33">
        <f>+J49+J37</f>
        <v>197053</v>
      </c>
    </row>
    <row r="53" spans="1:10" ht="12.75">
      <c r="A53" t="s">
        <v>232</v>
      </c>
      <c r="H53" s="28">
        <v>1.85</v>
      </c>
      <c r="J53" s="28">
        <v>1.82</v>
      </c>
    </row>
    <row r="54" spans="8:10" ht="12.75">
      <c r="H54" s="27"/>
      <c r="J54" s="27"/>
    </row>
    <row r="55" spans="1:10" ht="12.75">
      <c r="A55" t="s">
        <v>23</v>
      </c>
      <c r="J55" s="24"/>
    </row>
    <row r="56" spans="1:10" ht="12.75">
      <c r="A56" t="s">
        <v>231</v>
      </c>
      <c r="J56" s="24"/>
    </row>
    <row r="57" ht="12.75">
      <c r="J57" s="24"/>
    </row>
  </sheetData>
  <printOptions/>
  <pageMargins left="1" right="0.25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5" width="11.140625" style="0" customWidth="1"/>
    <col min="6" max="6" width="11.28125" style="0" customWidth="1"/>
    <col min="7" max="7" width="0.85546875" style="0" customWidth="1"/>
    <col min="8" max="8" width="9.28125" style="0" bestFit="1" customWidth="1"/>
    <col min="9" max="9" width="9.7109375" style="0" customWidth="1"/>
    <col min="10" max="10" width="0.9921875" style="0" hidden="1" customWidth="1"/>
    <col min="11" max="11" width="0.85546875" style="0" customWidth="1"/>
    <col min="12" max="12" width="13.421875" style="0" customWidth="1"/>
    <col min="13" max="13" width="0.85546875" style="0" customWidth="1"/>
    <col min="14" max="14" width="10.57421875" style="0" customWidth="1"/>
    <col min="15" max="15" width="0.71875" style="0" customWidth="1"/>
  </cols>
  <sheetData>
    <row r="1" ht="20.25">
      <c r="A1" s="34" t="s">
        <v>26</v>
      </c>
    </row>
    <row r="2" ht="12.75">
      <c r="A2" t="s">
        <v>123</v>
      </c>
    </row>
    <row r="3" ht="6.75" customHeight="1"/>
    <row r="4" ht="12.75">
      <c r="A4" s="31" t="s">
        <v>324</v>
      </c>
    </row>
    <row r="5" ht="7.5" customHeight="1">
      <c r="A5" s="25"/>
    </row>
    <row r="6" ht="15">
      <c r="A6" s="25" t="s">
        <v>255</v>
      </c>
    </row>
    <row r="7" ht="15">
      <c r="A7" s="25"/>
    </row>
    <row r="9" spans="5:7" ht="12.75">
      <c r="E9" s="154" t="s">
        <v>27</v>
      </c>
      <c r="F9" s="154"/>
      <c r="G9" s="4"/>
    </row>
    <row r="10" spans="5:11" ht="12.75">
      <c r="E10" s="154" t="s">
        <v>28</v>
      </c>
      <c r="F10" s="154"/>
      <c r="G10" s="4"/>
      <c r="H10" s="154" t="s">
        <v>29</v>
      </c>
      <c r="I10" s="154"/>
      <c r="J10" s="4"/>
      <c r="K10" s="4"/>
    </row>
    <row r="11" spans="5:13" ht="12.75">
      <c r="E11" s="157" t="s">
        <v>30</v>
      </c>
      <c r="F11" s="157"/>
      <c r="G11" s="36"/>
      <c r="H11" s="157" t="s">
        <v>31</v>
      </c>
      <c r="I11" s="157"/>
      <c r="J11" s="36"/>
      <c r="K11" s="36"/>
      <c r="L11" s="37" t="s">
        <v>31</v>
      </c>
      <c r="M11" s="146"/>
    </row>
    <row r="12" spans="9:11" ht="12.75">
      <c r="I12" s="2" t="s">
        <v>33</v>
      </c>
      <c r="J12" s="2"/>
      <c r="K12" s="23"/>
    </row>
    <row r="13" spans="5:13" ht="12.75">
      <c r="E13" s="2" t="s">
        <v>34</v>
      </c>
      <c r="F13" s="2" t="s">
        <v>35</v>
      </c>
      <c r="G13" s="2"/>
      <c r="H13" s="2" t="s">
        <v>32</v>
      </c>
      <c r="I13" s="2" t="s">
        <v>36</v>
      </c>
      <c r="J13" s="2"/>
      <c r="K13" s="23"/>
      <c r="L13" s="2" t="s">
        <v>37</v>
      </c>
      <c r="M13" s="2"/>
    </row>
    <row r="14" spans="5:14" ht="12.75">
      <c r="E14" s="2" t="s">
        <v>38</v>
      </c>
      <c r="F14" s="2" t="s">
        <v>39</v>
      </c>
      <c r="G14" s="2"/>
      <c r="H14" s="2" t="s">
        <v>40</v>
      </c>
      <c r="I14" s="2" t="s">
        <v>141</v>
      </c>
      <c r="J14" s="2"/>
      <c r="K14" s="23"/>
      <c r="L14" s="2" t="s">
        <v>41</v>
      </c>
      <c r="M14" s="2"/>
      <c r="N14" s="2" t="s">
        <v>42</v>
      </c>
    </row>
    <row r="15" spans="5:14" ht="12.75">
      <c r="E15" s="70" t="s">
        <v>120</v>
      </c>
      <c r="F15" s="2" t="s">
        <v>1</v>
      </c>
      <c r="G15" s="2"/>
      <c r="H15" s="2" t="s">
        <v>1</v>
      </c>
      <c r="I15" s="2" t="s">
        <v>1</v>
      </c>
      <c r="J15" s="2"/>
      <c r="K15" s="23"/>
      <c r="L15" s="2" t="s">
        <v>1</v>
      </c>
      <c r="M15" s="2"/>
      <c r="N15" s="2" t="s">
        <v>1</v>
      </c>
    </row>
    <row r="17" ht="12.75">
      <c r="A17" s="3" t="s">
        <v>322</v>
      </c>
    </row>
    <row r="18" spans="1:14" ht="12.75">
      <c r="A18" t="s">
        <v>256</v>
      </c>
      <c r="E18" s="109">
        <v>98560</v>
      </c>
      <c r="F18" s="109">
        <v>98560</v>
      </c>
      <c r="G18" s="109"/>
      <c r="H18" s="109">
        <v>7208</v>
      </c>
      <c r="I18" s="109">
        <v>1461</v>
      </c>
      <c r="J18" s="109"/>
      <c r="K18" s="109"/>
      <c r="L18" s="109">
        <v>72493</v>
      </c>
      <c r="M18" s="109"/>
      <c r="N18" s="9">
        <f>+L18+I18+H18+F18</f>
        <v>179722</v>
      </c>
    </row>
    <row r="19" ht="6.75" customHeight="1"/>
    <row r="20" spans="1:14" ht="12.75">
      <c r="A20" t="s">
        <v>261</v>
      </c>
      <c r="E20" s="109"/>
      <c r="F20" s="109"/>
      <c r="G20" s="109"/>
      <c r="H20" s="109"/>
      <c r="I20" s="120"/>
      <c r="J20" s="120"/>
      <c r="K20" s="109"/>
      <c r="L20" s="120"/>
      <c r="M20" s="121"/>
      <c r="N20" s="109"/>
    </row>
    <row r="21" spans="2:14" ht="12.75">
      <c r="B21" t="s">
        <v>262</v>
      </c>
      <c r="E21" s="110">
        <v>0</v>
      </c>
      <c r="F21" s="110">
        <v>0</v>
      </c>
      <c r="G21" s="110"/>
      <c r="H21" s="110">
        <v>0</v>
      </c>
      <c r="I21" s="120">
        <v>200</v>
      </c>
      <c r="J21" s="120"/>
      <c r="K21" s="109"/>
      <c r="L21" s="122">
        <v>0</v>
      </c>
      <c r="M21" s="121"/>
      <c r="N21" s="109">
        <f>+L21+I21+H21+F21</f>
        <v>200</v>
      </c>
    </row>
    <row r="22" spans="5:14" ht="6.75" customHeight="1">
      <c r="E22" s="110"/>
      <c r="F22" s="110"/>
      <c r="G22" s="110"/>
      <c r="H22" s="110"/>
      <c r="I22" s="120"/>
      <c r="J22" s="120"/>
      <c r="K22" s="109"/>
      <c r="L22" s="122"/>
      <c r="M22" s="121"/>
      <c r="N22" s="109"/>
    </row>
    <row r="23" spans="1:14" ht="12.75">
      <c r="A23" t="s">
        <v>325</v>
      </c>
      <c r="E23" s="81" t="s">
        <v>131</v>
      </c>
      <c r="F23" s="81" t="s">
        <v>131</v>
      </c>
      <c r="G23" s="81"/>
      <c r="H23" s="81" t="s">
        <v>131</v>
      </c>
      <c r="I23" s="81" t="s">
        <v>131</v>
      </c>
      <c r="J23" s="81"/>
      <c r="K23" s="9"/>
      <c r="L23" s="9">
        <v>7594</v>
      </c>
      <c r="M23" s="9"/>
      <c r="N23" s="9">
        <f>+L23</f>
        <v>7594</v>
      </c>
    </row>
    <row r="24" spans="5:14" ht="6.75" customHeight="1">
      <c r="E24" s="110"/>
      <c r="F24" s="110"/>
      <c r="G24" s="110"/>
      <c r="H24" s="110"/>
      <c r="I24" s="120"/>
      <c r="J24" s="120"/>
      <c r="K24" s="109"/>
      <c r="L24" s="122"/>
      <c r="M24" s="121"/>
      <c r="N24" s="109"/>
    </row>
    <row r="25" spans="1:14" ht="12.75">
      <c r="A25" t="s">
        <v>175</v>
      </c>
      <c r="E25" s="81"/>
      <c r="F25" s="81"/>
      <c r="G25" s="81"/>
      <c r="H25" s="81"/>
      <c r="I25" s="81"/>
      <c r="J25" s="81"/>
      <c r="K25" s="9"/>
      <c r="L25" s="9"/>
      <c r="M25" s="9"/>
      <c r="N25" s="9"/>
    </row>
    <row r="26" spans="2:14" ht="12.75">
      <c r="B26" t="s">
        <v>257</v>
      </c>
      <c r="E26" s="122">
        <v>0</v>
      </c>
      <c r="F26" s="122">
        <v>0</v>
      </c>
      <c r="G26" s="122"/>
      <c r="H26" s="122">
        <v>0</v>
      </c>
      <c r="I26" s="122">
        <v>0</v>
      </c>
      <c r="J26" s="81"/>
      <c r="K26" s="109"/>
      <c r="L26" s="110">
        <v>-4967</v>
      </c>
      <c r="M26" s="110"/>
      <c r="N26" s="110">
        <f>+L26</f>
        <v>-4967</v>
      </c>
    </row>
    <row r="27" spans="1:14" ht="9" customHeight="1" thickBot="1">
      <c r="A27" s="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9" customHeight="1">
      <c r="A28" s="3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ht="13.5" thickBot="1">
      <c r="A29" t="s">
        <v>258</v>
      </c>
      <c r="E29" s="19">
        <f>SUM(E18:E21)</f>
        <v>98560</v>
      </c>
      <c r="F29" s="19">
        <f>SUM(F18:F20)</f>
        <v>98560</v>
      </c>
      <c r="G29" s="19"/>
      <c r="H29" s="19">
        <f>SUM(H18:H21)</f>
        <v>7208</v>
      </c>
      <c r="I29" s="19">
        <f>SUM(I18:I21)</f>
        <v>1661</v>
      </c>
      <c r="J29" s="19"/>
      <c r="K29" s="19"/>
      <c r="L29" s="19">
        <f>SUM(L18:L26)</f>
        <v>75120</v>
      </c>
      <c r="M29" s="19"/>
      <c r="N29" s="19">
        <f>SUM(N18:N23)+N26</f>
        <v>182549</v>
      </c>
    </row>
    <row r="30" ht="13.5" thickTop="1">
      <c r="A30" s="3"/>
    </row>
    <row r="31" ht="12.75">
      <c r="A31" s="3" t="s">
        <v>323</v>
      </c>
    </row>
    <row r="32" spans="1:14" ht="12.75">
      <c r="A32" s="31" t="s">
        <v>203</v>
      </c>
      <c r="E32" s="9">
        <v>98560</v>
      </c>
      <c r="F32" s="9">
        <v>98560</v>
      </c>
      <c r="G32" s="9"/>
      <c r="H32" s="9">
        <v>7208</v>
      </c>
      <c r="I32" s="9">
        <v>1322</v>
      </c>
      <c r="J32" s="9"/>
      <c r="K32" s="9"/>
      <c r="L32" s="9">
        <v>64594</v>
      </c>
      <c r="M32" s="9"/>
      <c r="N32" s="9">
        <f>+L32+I32+H32+F32</f>
        <v>171684</v>
      </c>
    </row>
    <row r="33" ht="6" customHeight="1"/>
    <row r="34" spans="1:14" ht="12.75">
      <c r="A34" t="s">
        <v>261</v>
      </c>
      <c r="E34" s="109"/>
      <c r="F34" s="109"/>
      <c r="G34" s="109"/>
      <c r="H34" s="109"/>
      <c r="I34" s="110"/>
      <c r="J34" s="109"/>
      <c r="K34" s="109"/>
      <c r="L34" s="110"/>
      <c r="M34" s="109"/>
      <c r="N34" s="109"/>
    </row>
    <row r="35" spans="2:14" ht="12.75">
      <c r="B35" t="s">
        <v>262</v>
      </c>
      <c r="E35" s="110">
        <v>0</v>
      </c>
      <c r="F35" s="110">
        <v>0</v>
      </c>
      <c r="G35" s="109"/>
      <c r="H35" s="110">
        <v>0</v>
      </c>
      <c r="I35" s="110">
        <v>0</v>
      </c>
      <c r="J35" s="109"/>
      <c r="K35" s="109"/>
      <c r="L35" s="110">
        <v>0</v>
      </c>
      <c r="M35" s="109"/>
      <c r="N35" s="110">
        <f>+L35+I35+H35+F35</f>
        <v>0</v>
      </c>
    </row>
    <row r="36" spans="5:14" ht="6.75" customHeight="1">
      <c r="E36" s="83"/>
      <c r="F36" s="110"/>
      <c r="G36" s="110"/>
      <c r="H36" s="110"/>
      <c r="I36" s="110"/>
      <c r="J36" s="109"/>
      <c r="K36" s="109"/>
      <c r="L36" s="110"/>
      <c r="M36" s="9"/>
      <c r="N36" s="83"/>
    </row>
    <row r="37" spans="1:14" ht="12.75">
      <c r="A37" t="s">
        <v>325</v>
      </c>
      <c r="E37" s="83">
        <v>0</v>
      </c>
      <c r="F37" s="83">
        <v>0</v>
      </c>
      <c r="G37" s="83"/>
      <c r="H37" s="83">
        <v>0</v>
      </c>
      <c r="I37" s="83">
        <v>9</v>
      </c>
      <c r="J37" s="9"/>
      <c r="K37" s="9"/>
      <c r="L37" s="9">
        <v>5798</v>
      </c>
      <c r="M37" s="9"/>
      <c r="N37" s="109">
        <f>+L37+I37</f>
        <v>5807</v>
      </c>
    </row>
    <row r="38" spans="5:14" ht="6.75" customHeight="1">
      <c r="E38" s="110"/>
      <c r="F38" s="110"/>
      <c r="G38" s="109"/>
      <c r="H38" s="110"/>
      <c r="I38" s="110"/>
      <c r="J38" s="109"/>
      <c r="K38" s="109"/>
      <c r="L38" s="110"/>
      <c r="M38" s="109"/>
      <c r="N38" s="110"/>
    </row>
    <row r="39" spans="1:14" ht="12.75">
      <c r="A39" t="s">
        <v>175</v>
      </c>
      <c r="E39" s="83"/>
      <c r="F39" s="83"/>
      <c r="G39" s="83"/>
      <c r="H39" s="83"/>
      <c r="I39" s="9"/>
      <c r="J39" s="9"/>
      <c r="K39" s="9"/>
      <c r="L39" s="9"/>
      <c r="M39" s="9"/>
      <c r="N39" s="9"/>
    </row>
    <row r="40" spans="2:14" ht="12.75">
      <c r="B40" t="s">
        <v>204</v>
      </c>
      <c r="E40" s="94">
        <v>0</v>
      </c>
      <c r="F40" s="94">
        <v>0</v>
      </c>
      <c r="G40" s="94"/>
      <c r="H40" s="94">
        <v>0</v>
      </c>
      <c r="I40" s="94">
        <v>0</v>
      </c>
      <c r="J40" s="18"/>
      <c r="K40" s="18"/>
      <c r="L40" s="94">
        <v>-4967</v>
      </c>
      <c r="M40" s="18"/>
      <c r="N40" s="94">
        <f>+L40+I40+H40+F40</f>
        <v>-4967</v>
      </c>
    </row>
    <row r="41" spans="5:14" ht="6.75" customHeight="1">
      <c r="E41" s="110"/>
      <c r="F41" s="110"/>
      <c r="G41" s="110"/>
      <c r="H41" s="110"/>
      <c r="I41" s="110"/>
      <c r="J41" s="109"/>
      <c r="K41" s="109"/>
      <c r="L41" s="110"/>
      <c r="M41" s="109"/>
      <c r="N41" s="109"/>
    </row>
    <row r="42" spans="1:14" ht="13.5" thickBot="1">
      <c r="A42" t="s">
        <v>260</v>
      </c>
      <c r="E42" s="19">
        <f>SUM(E32:E40)</f>
        <v>98560</v>
      </c>
      <c r="F42" s="19">
        <f>SUM(F32:F40)</f>
        <v>98560</v>
      </c>
      <c r="G42" s="19"/>
      <c r="H42" s="19">
        <f>SUM(H32:H40)</f>
        <v>7208</v>
      </c>
      <c r="I42" s="19">
        <f>SUM(I32:I40)</f>
        <v>1331</v>
      </c>
      <c r="J42" s="19"/>
      <c r="K42" s="19"/>
      <c r="L42" s="19">
        <f>SUM(L32:L40)</f>
        <v>65425</v>
      </c>
      <c r="M42" s="19"/>
      <c r="N42" s="19">
        <f>SUM(N32:N40)</f>
        <v>172524</v>
      </c>
    </row>
    <row r="43" spans="5:14" ht="13.5" thickTop="1"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ht="12.75">
      <c r="M44" s="86"/>
    </row>
    <row r="45" ht="12.75">
      <c r="M45" s="86"/>
    </row>
    <row r="46" spans="1:13" ht="12.75">
      <c r="A46" t="s">
        <v>129</v>
      </c>
      <c r="M46" s="86"/>
    </row>
    <row r="47" spans="1:13" ht="12.75">
      <c r="A47" t="s">
        <v>259</v>
      </c>
      <c r="M47" s="86"/>
    </row>
    <row r="48" ht="12.75">
      <c r="M48" s="86"/>
    </row>
    <row r="49" spans="1:13" ht="12.75">
      <c r="A49" s="7"/>
      <c r="M49" s="86"/>
    </row>
    <row r="50" ht="12.75">
      <c r="M50" s="86"/>
    </row>
    <row r="51" ht="12.75">
      <c r="M51" s="87"/>
    </row>
    <row r="52" ht="12.75">
      <c r="M52" s="86"/>
    </row>
    <row r="53" ht="12.75">
      <c r="M53" s="86"/>
    </row>
    <row r="54" ht="12.75">
      <c r="M54" s="86"/>
    </row>
    <row r="55" ht="12.75">
      <c r="M55" s="86"/>
    </row>
    <row r="56" ht="12.75">
      <c r="M56" s="87"/>
    </row>
    <row r="57" ht="12.75">
      <c r="M57" s="86"/>
    </row>
    <row r="58" ht="12.75">
      <c r="M58" s="86"/>
    </row>
    <row r="59" ht="12.75">
      <c r="M59" s="86"/>
    </row>
    <row r="60" ht="12.75">
      <c r="M60" s="86"/>
    </row>
    <row r="61" ht="12.75">
      <c r="M61" s="86"/>
    </row>
    <row r="62" ht="12.75">
      <c r="M62" s="86"/>
    </row>
    <row r="63" ht="12.75">
      <c r="M63" s="86"/>
    </row>
    <row r="64" ht="12.75">
      <c r="M64" s="86"/>
    </row>
    <row r="65" ht="12.75">
      <c r="M65" s="86"/>
    </row>
    <row r="66" ht="12.75">
      <c r="M66" s="86"/>
    </row>
    <row r="67" ht="12.75">
      <c r="M67" s="86"/>
    </row>
    <row r="68" ht="12.75">
      <c r="M68" s="86"/>
    </row>
    <row r="69" ht="12.75">
      <c r="M69" s="86"/>
    </row>
    <row r="70" ht="12.75">
      <c r="M70" s="86"/>
    </row>
    <row r="71" ht="12.75">
      <c r="M71" s="86"/>
    </row>
    <row r="72" ht="12.75">
      <c r="M72" s="86"/>
    </row>
    <row r="73" ht="12.75">
      <c r="M73" s="86"/>
    </row>
    <row r="74" ht="12.75">
      <c r="M74" s="86"/>
    </row>
    <row r="75" ht="12.75">
      <c r="M75" s="86"/>
    </row>
    <row r="76" ht="12.75">
      <c r="M76" s="86"/>
    </row>
    <row r="77" ht="12.75">
      <c r="M77" s="86"/>
    </row>
    <row r="78" ht="12.75">
      <c r="M78" s="86"/>
    </row>
    <row r="79" ht="12.75">
      <c r="M79" s="86"/>
    </row>
    <row r="80" ht="12.75">
      <c r="M80" s="86"/>
    </row>
  </sheetData>
  <mergeCells count="5">
    <mergeCell ref="E9:F9"/>
    <mergeCell ref="E10:F10"/>
    <mergeCell ref="H10:I10"/>
    <mergeCell ref="E11:F11"/>
    <mergeCell ref="H11:I11"/>
  </mergeCells>
  <printOptions/>
  <pageMargins left="0.7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20.25">
      <c r="A1" s="144" t="s">
        <v>0</v>
      </c>
    </row>
    <row r="2" ht="12" customHeight="1">
      <c r="A2" t="s">
        <v>123</v>
      </c>
    </row>
    <row r="3" ht="7.5" customHeight="1"/>
    <row r="4" ht="12.75">
      <c r="A4" s="31" t="s">
        <v>324</v>
      </c>
    </row>
    <row r="5" ht="7.5" customHeight="1">
      <c r="A5" s="25"/>
    </row>
    <row r="6" ht="15">
      <c r="A6" s="25" t="s">
        <v>254</v>
      </c>
    </row>
    <row r="7" ht="10.5" customHeight="1">
      <c r="A7" s="25"/>
    </row>
    <row r="8" spans="4:6" ht="12.75">
      <c r="D8" s="154" t="s">
        <v>321</v>
      </c>
      <c r="E8" s="154"/>
      <c r="F8" s="154"/>
    </row>
    <row r="9" spans="4:6" ht="12.75">
      <c r="D9" s="35" t="s">
        <v>319</v>
      </c>
      <c r="F9" s="35" t="s">
        <v>320</v>
      </c>
    </row>
    <row r="10" spans="4:6" ht="12.75">
      <c r="D10" s="4" t="s">
        <v>1</v>
      </c>
      <c r="F10" s="4" t="s">
        <v>1</v>
      </c>
    </row>
    <row r="11" spans="1:6" ht="12.75">
      <c r="A11" s="3" t="s">
        <v>190</v>
      </c>
      <c r="D11" s="71"/>
      <c r="F11" s="71"/>
    </row>
    <row r="12" spans="1:6" ht="12.75">
      <c r="A12" s="31" t="s">
        <v>191</v>
      </c>
      <c r="D12" s="71">
        <v>53422</v>
      </c>
      <c r="F12" s="71">
        <v>58765</v>
      </c>
    </row>
    <row r="13" spans="1:6" ht="12.75">
      <c r="A13" s="31" t="s">
        <v>192</v>
      </c>
      <c r="D13" s="107">
        <v>-55230</v>
      </c>
      <c r="F13" s="107">
        <v>-48529</v>
      </c>
    </row>
    <row r="14" spans="1:6" ht="12.75">
      <c r="A14" s="3" t="s">
        <v>189</v>
      </c>
      <c r="D14" s="73">
        <f>SUM(D12:D13)</f>
        <v>-1808</v>
      </c>
      <c r="F14" s="73">
        <f>SUM(F12:F13)</f>
        <v>10236</v>
      </c>
    </row>
    <row r="15" spans="1:6" ht="12.75">
      <c r="A15" s="31" t="s">
        <v>221</v>
      </c>
      <c r="D15" s="73">
        <v>14</v>
      </c>
      <c r="F15" s="99">
        <v>25</v>
      </c>
    </row>
    <row r="16" spans="1:6" ht="12.75">
      <c r="A16" s="31" t="s">
        <v>138</v>
      </c>
      <c r="D16" s="99">
        <v>-2</v>
      </c>
      <c r="F16" s="99">
        <v>-32</v>
      </c>
    </row>
    <row r="17" spans="1:6" ht="12.75">
      <c r="A17" s="31" t="s">
        <v>25</v>
      </c>
      <c r="D17" s="85">
        <v>300</v>
      </c>
      <c r="F17" s="85">
        <v>662</v>
      </c>
    </row>
    <row r="18" spans="1:6" ht="12.75">
      <c r="A18" s="31" t="s">
        <v>252</v>
      </c>
      <c r="D18" s="85">
        <v>121</v>
      </c>
      <c r="F18" s="98">
        <v>0</v>
      </c>
    </row>
    <row r="19" spans="1:6" ht="12.75">
      <c r="A19" s="31" t="s">
        <v>193</v>
      </c>
      <c r="D19" s="85">
        <v>-1251</v>
      </c>
      <c r="F19" s="98">
        <v>-684</v>
      </c>
    </row>
    <row r="20" spans="1:6" ht="12.75">
      <c r="A20" s="31" t="s">
        <v>326</v>
      </c>
      <c r="D20" s="98">
        <v>0</v>
      </c>
      <c r="F20" s="98">
        <v>118</v>
      </c>
    </row>
    <row r="21" spans="1:6" ht="12.75">
      <c r="A21" s="31" t="s">
        <v>194</v>
      </c>
      <c r="D21" s="72">
        <f>SUM(D14:D19)</f>
        <v>-2626</v>
      </c>
      <c r="F21" s="72">
        <f>SUM(F14:F20)</f>
        <v>10325</v>
      </c>
    </row>
    <row r="22" spans="1:6" ht="9" customHeight="1">
      <c r="A22" s="31"/>
      <c r="D22" s="73"/>
      <c r="F22" s="73"/>
    </row>
    <row r="23" spans="1:6" ht="12.75">
      <c r="A23" s="3" t="s">
        <v>195</v>
      </c>
      <c r="D23" s="73"/>
      <c r="F23" s="99"/>
    </row>
    <row r="24" spans="1:6" ht="12.75">
      <c r="A24" s="31" t="s">
        <v>196</v>
      </c>
      <c r="D24" s="73"/>
      <c r="F24" s="99"/>
    </row>
    <row r="25" spans="1:6" ht="12.75">
      <c r="A25" s="39" t="s">
        <v>7</v>
      </c>
      <c r="B25" t="s">
        <v>197</v>
      </c>
      <c r="D25" s="71">
        <v>-836</v>
      </c>
      <c r="F25" s="97">
        <v>-1162</v>
      </c>
    </row>
    <row r="26" spans="1:6" ht="12.75">
      <c r="A26" s="39" t="s">
        <v>7</v>
      </c>
      <c r="B26" t="s">
        <v>327</v>
      </c>
      <c r="D26" s="97">
        <v>0</v>
      </c>
      <c r="F26" s="97">
        <v>92</v>
      </c>
    </row>
    <row r="27" spans="1:6" ht="12.75">
      <c r="A27" s="31" t="s">
        <v>217</v>
      </c>
      <c r="D27" s="72">
        <f>SUM(D24:D25)</f>
        <v>-836</v>
      </c>
      <c r="F27" s="72">
        <f>SUM(F25:F26)</f>
        <v>-1070</v>
      </c>
    </row>
    <row r="28" spans="4:6" ht="9" customHeight="1">
      <c r="D28" s="73"/>
      <c r="F28" s="73"/>
    </row>
    <row r="29" spans="1:6" ht="12.75">
      <c r="A29" s="3" t="s">
        <v>198</v>
      </c>
      <c r="D29" s="73"/>
      <c r="F29" s="73"/>
    </row>
    <row r="30" spans="1:6" ht="12.75">
      <c r="A30" t="s">
        <v>174</v>
      </c>
      <c r="D30" s="73">
        <v>-465</v>
      </c>
      <c r="F30" s="73">
        <v>-3295</v>
      </c>
    </row>
    <row r="31" spans="1:6" ht="12.75">
      <c r="A31" t="s">
        <v>328</v>
      </c>
      <c r="D31" s="99">
        <v>0</v>
      </c>
      <c r="F31" s="73">
        <v>-192</v>
      </c>
    </row>
    <row r="32" spans="1:6" ht="12.75">
      <c r="A32" s="75" t="s">
        <v>218</v>
      </c>
      <c r="D32" s="72">
        <f>SUM(D30:D30)</f>
        <v>-465</v>
      </c>
      <c r="F32" s="72">
        <f>SUM(F30:F31)</f>
        <v>-3487</v>
      </c>
    </row>
    <row r="33" spans="1:6" ht="9" customHeight="1">
      <c r="A33" s="75"/>
      <c r="D33" s="73"/>
      <c r="F33" s="71"/>
    </row>
    <row r="34" spans="1:6" ht="12.75">
      <c r="A34" s="75" t="s">
        <v>227</v>
      </c>
      <c r="D34" s="73">
        <f>+D32+D27+D21</f>
        <v>-3927</v>
      </c>
      <c r="F34" s="71">
        <f>+F32+F27+F21</f>
        <v>5768</v>
      </c>
    </row>
    <row r="35" spans="1:6" ht="12.75">
      <c r="A35" s="75" t="s">
        <v>212</v>
      </c>
      <c r="D35" s="73">
        <v>-67</v>
      </c>
      <c r="F35" s="97">
        <v>12</v>
      </c>
    </row>
    <row r="36" spans="1:6" ht="12.75">
      <c r="A36" s="75" t="s">
        <v>199</v>
      </c>
      <c r="D36" s="73"/>
      <c r="F36" s="71"/>
    </row>
    <row r="37" spans="1:6" ht="12.75">
      <c r="A37" s="118" t="s">
        <v>7</v>
      </c>
      <c r="B37" t="s">
        <v>200</v>
      </c>
      <c r="D37" s="73">
        <v>41105</v>
      </c>
      <c r="F37" s="71">
        <v>43060</v>
      </c>
    </row>
    <row r="38" spans="1:6" ht="13.5" thickBot="1">
      <c r="A38" s="118" t="s">
        <v>7</v>
      </c>
      <c r="B38" t="s">
        <v>201</v>
      </c>
      <c r="D38" s="74">
        <f>SUM(D34:D37)</f>
        <v>37111</v>
      </c>
      <c r="F38" s="74">
        <f>SUM(F34:F37)</f>
        <v>48840</v>
      </c>
    </row>
    <row r="39" spans="1:4" ht="12.75" customHeight="1" thickTop="1">
      <c r="A39" s="75"/>
      <c r="D39" s="73"/>
    </row>
    <row r="40" spans="1:4" ht="12.75" customHeight="1">
      <c r="A40" s="75"/>
      <c r="D40" s="73"/>
    </row>
    <row r="41" spans="1:4" ht="12.75" customHeight="1">
      <c r="A41" s="75" t="s">
        <v>130</v>
      </c>
      <c r="D41" s="73"/>
    </row>
    <row r="42" spans="1:6" ht="12.75" customHeight="1">
      <c r="A42" s="75"/>
      <c r="B42" t="s">
        <v>294</v>
      </c>
      <c r="D42" s="73">
        <v>33205</v>
      </c>
      <c r="F42" s="9">
        <v>43846</v>
      </c>
    </row>
    <row r="43" spans="1:6" ht="12.75" customHeight="1">
      <c r="A43" s="75"/>
      <c r="B43" t="s">
        <v>132</v>
      </c>
      <c r="D43" s="73">
        <v>3906</v>
      </c>
      <c r="F43" s="9">
        <v>4994</v>
      </c>
    </row>
    <row r="44" spans="1:6" ht="12.75" customHeight="1" thickBot="1">
      <c r="A44" s="75"/>
      <c r="D44" s="74">
        <f>SUM(D42:D43)</f>
        <v>37111</v>
      </c>
      <c r="F44" s="119">
        <f>SUM(F42:F43)</f>
        <v>48840</v>
      </c>
    </row>
    <row r="45" spans="1:4" ht="12.75" customHeight="1" thickTop="1">
      <c r="A45" s="75"/>
      <c r="D45" s="73"/>
    </row>
    <row r="46" spans="1:4" ht="12.75" customHeight="1">
      <c r="A46" s="75"/>
      <c r="D46" s="73"/>
    </row>
    <row r="47" ht="12.75">
      <c r="A47" t="s">
        <v>128</v>
      </c>
    </row>
    <row r="48" ht="12.75">
      <c r="A48" t="s">
        <v>253</v>
      </c>
    </row>
    <row r="49" ht="5.25" customHeight="1"/>
    <row r="50" ht="12.75">
      <c r="A50" s="7"/>
    </row>
  </sheetData>
  <mergeCells count="1">
    <mergeCell ref="D8:F8"/>
  </mergeCells>
  <printOptions/>
  <pageMargins left="1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4"/>
  <sheetViews>
    <sheetView workbookViewId="0" topLeftCell="A1">
      <selection activeCell="D3" sqref="D3"/>
    </sheetView>
  </sheetViews>
  <sheetFormatPr defaultColWidth="9.140625" defaultRowHeight="12.75"/>
  <cols>
    <col min="1" max="1" width="3.57421875" style="31" customWidth="1"/>
    <col min="2" max="2" width="4.7109375" style="31" customWidth="1"/>
    <col min="3" max="3" width="27.7109375" style="31" customWidth="1"/>
    <col min="4" max="4" width="12.140625" style="31" customWidth="1"/>
    <col min="5" max="5" width="1.7109375" style="31" customWidth="1"/>
    <col min="6" max="6" width="13.140625" style="31" customWidth="1"/>
    <col min="7" max="7" width="2.421875" style="31" customWidth="1"/>
    <col min="8" max="8" width="13.00390625" style="31" customWidth="1"/>
    <col min="9" max="9" width="2.28125" style="31" customWidth="1"/>
    <col min="10" max="10" width="14.28125" style="31" customWidth="1"/>
    <col min="11" max="11" width="3.7109375" style="31" customWidth="1"/>
    <col min="12" max="16384" width="9.140625" style="31" customWidth="1"/>
  </cols>
  <sheetData>
    <row r="1" ht="20.25">
      <c r="A1" s="34" t="s">
        <v>0</v>
      </c>
    </row>
    <row r="2" ht="12" customHeight="1">
      <c r="A2" t="s">
        <v>123</v>
      </c>
    </row>
    <row r="3" ht="7.5" customHeight="1">
      <c r="A3"/>
    </row>
    <row r="4" ht="13.5">
      <c r="A4" s="124" t="s">
        <v>324</v>
      </c>
    </row>
    <row r="5" ht="6" customHeight="1"/>
    <row r="6" ht="15">
      <c r="A6" s="25" t="s">
        <v>44</v>
      </c>
    </row>
    <row r="7" ht="13.5">
      <c r="A7" s="64"/>
    </row>
    <row r="9" spans="1:2" ht="13.5">
      <c r="A9" s="38" t="s">
        <v>102</v>
      </c>
      <c r="B9" s="64" t="s">
        <v>269</v>
      </c>
    </row>
    <row r="10" ht="12.75">
      <c r="B10" s="31" t="s">
        <v>289</v>
      </c>
    </row>
    <row r="11" ht="12.75">
      <c r="B11" s="31" t="s">
        <v>265</v>
      </c>
    </row>
    <row r="12" ht="12.75">
      <c r="B12" s="31" t="s">
        <v>266</v>
      </c>
    </row>
    <row r="13" ht="12.75" customHeight="1"/>
    <row r="14" ht="12.75" customHeight="1">
      <c r="B14" s="31" t="s">
        <v>267</v>
      </c>
    </row>
    <row r="15" ht="12.75" customHeight="1">
      <c r="B15" s="31" t="s">
        <v>288</v>
      </c>
    </row>
    <row r="16" ht="12.75" customHeight="1">
      <c r="B16" s="31" t="s">
        <v>287</v>
      </c>
    </row>
    <row r="17" ht="12.75" customHeight="1">
      <c r="B17" s="31" t="s">
        <v>286</v>
      </c>
    </row>
    <row r="20" spans="1:2" ht="13.5">
      <c r="A20" s="39" t="s">
        <v>101</v>
      </c>
      <c r="B20" s="64" t="s">
        <v>268</v>
      </c>
    </row>
    <row r="21" ht="12.75">
      <c r="B21" s="31" t="s">
        <v>270</v>
      </c>
    </row>
    <row r="22" ht="12.75">
      <c r="B22" s="31" t="s">
        <v>298</v>
      </c>
    </row>
    <row r="23" ht="12.75">
      <c r="B23" s="31" t="s">
        <v>290</v>
      </c>
    </row>
    <row r="25" ht="12.75">
      <c r="B25" s="31" t="s">
        <v>291</v>
      </c>
    </row>
    <row r="26" ht="6" customHeight="1"/>
    <row r="27" ht="12.75" customHeight="1">
      <c r="B27" s="31" t="s">
        <v>292</v>
      </c>
    </row>
    <row r="29" ht="12.75">
      <c r="B29" s="31" t="s">
        <v>303</v>
      </c>
    </row>
    <row r="30" ht="12.75">
      <c r="B30" s="31" t="s">
        <v>305</v>
      </c>
    </row>
    <row r="31" ht="12.75">
      <c r="B31" s="31" t="s">
        <v>304</v>
      </c>
    </row>
    <row r="33" spans="1:2" ht="12.75">
      <c r="A33" s="31" t="s">
        <v>284</v>
      </c>
      <c r="B33" s="3" t="s">
        <v>275</v>
      </c>
    </row>
    <row r="34" ht="12.75">
      <c r="B34" s="31" t="s">
        <v>306</v>
      </c>
    </row>
    <row r="35" ht="12.75">
      <c r="B35" s="31" t="s">
        <v>308</v>
      </c>
    </row>
    <row r="36" ht="12.75">
      <c r="B36" s="31" t="s">
        <v>307</v>
      </c>
    </row>
    <row r="38" ht="12.75">
      <c r="B38" s="31" t="s">
        <v>313</v>
      </c>
    </row>
    <row r="39" ht="12.75">
      <c r="B39" s="31" t="s">
        <v>312</v>
      </c>
    </row>
    <row r="41" spans="1:2" ht="12.75">
      <c r="A41" s="31" t="s">
        <v>285</v>
      </c>
      <c r="B41" s="3" t="s">
        <v>272</v>
      </c>
    </row>
    <row r="42" ht="12.75">
      <c r="B42" s="31" t="s">
        <v>273</v>
      </c>
    </row>
    <row r="43" ht="12.75">
      <c r="B43" s="31" t="s">
        <v>274</v>
      </c>
    </row>
    <row r="44" ht="12.75">
      <c r="B44" s="31" t="s">
        <v>315</v>
      </c>
    </row>
    <row r="45" ht="12.75">
      <c r="B45" s="31" t="s">
        <v>314</v>
      </c>
    </row>
    <row r="46" spans="4:8" ht="12.75">
      <c r="D46" s="4" t="s">
        <v>276</v>
      </c>
      <c r="E46" s="3"/>
      <c r="F46" s="4" t="s">
        <v>280</v>
      </c>
      <c r="G46" s="3"/>
      <c r="H46" s="3"/>
    </row>
    <row r="47" spans="4:8" ht="12.75">
      <c r="D47" s="4" t="s">
        <v>277</v>
      </c>
      <c r="E47" s="3"/>
      <c r="F47" s="4" t="s">
        <v>271</v>
      </c>
      <c r="G47" s="3"/>
      <c r="H47" s="4" t="s">
        <v>281</v>
      </c>
    </row>
    <row r="48" spans="1:8" ht="12.75">
      <c r="A48" s="39"/>
      <c r="B48" s="31" t="s">
        <v>310</v>
      </c>
      <c r="D48" s="40" t="s">
        <v>278</v>
      </c>
      <c r="F48" s="40" t="s">
        <v>278</v>
      </c>
      <c r="H48" s="40" t="s">
        <v>278</v>
      </c>
    </row>
    <row r="49" ht="12.75">
      <c r="A49" s="39"/>
    </row>
    <row r="50" spans="1:8" ht="12.75">
      <c r="A50" s="39"/>
      <c r="B50" s="31" t="s">
        <v>15</v>
      </c>
      <c r="D50" s="65">
        <v>77991</v>
      </c>
      <c r="E50" s="65"/>
      <c r="F50" s="65">
        <v>-13600</v>
      </c>
      <c r="G50" s="65"/>
      <c r="H50" s="65">
        <f>+F50+D50</f>
        <v>64391</v>
      </c>
    </row>
    <row r="51" spans="1:8" ht="12.75">
      <c r="A51" s="39"/>
      <c r="B51" s="31" t="s">
        <v>279</v>
      </c>
      <c r="D51" s="102">
        <v>0</v>
      </c>
      <c r="E51" s="65"/>
      <c r="F51" s="65">
        <v>13600</v>
      </c>
      <c r="G51" s="65"/>
      <c r="H51" s="65">
        <f>+F51+D51</f>
        <v>13600</v>
      </c>
    </row>
    <row r="52" ht="12.75">
      <c r="A52" s="39"/>
    </row>
    <row r="53" ht="12.75">
      <c r="A53" s="39"/>
    </row>
    <row r="54" spans="1:2" ht="13.5">
      <c r="A54" s="39" t="s">
        <v>47</v>
      </c>
      <c r="B54" s="64" t="s">
        <v>125</v>
      </c>
    </row>
    <row r="55" ht="12.75">
      <c r="B55" s="31" t="s">
        <v>126</v>
      </c>
    </row>
    <row r="58" spans="1:2" ht="13.5">
      <c r="A58" s="39" t="s">
        <v>50</v>
      </c>
      <c r="B58" s="64" t="s">
        <v>48</v>
      </c>
    </row>
    <row r="59" ht="12.75">
      <c r="B59" s="31" t="s">
        <v>49</v>
      </c>
    </row>
    <row r="62" spans="1:2" ht="13.5">
      <c r="A62" s="39" t="s">
        <v>51</v>
      </c>
      <c r="B62" s="64" t="s">
        <v>153</v>
      </c>
    </row>
    <row r="63" ht="12.75">
      <c r="B63" s="31" t="s">
        <v>154</v>
      </c>
    </row>
    <row r="66" spans="1:2" ht="13.5">
      <c r="A66" s="39" t="s">
        <v>52</v>
      </c>
      <c r="B66" s="64" t="s">
        <v>133</v>
      </c>
    </row>
    <row r="67" ht="12.75">
      <c r="B67" s="31" t="s">
        <v>186</v>
      </c>
    </row>
    <row r="68" ht="12.75">
      <c r="B68" s="31" t="s">
        <v>187</v>
      </c>
    </row>
    <row r="69" ht="12" customHeight="1"/>
    <row r="71" spans="1:2" ht="13.5">
      <c r="A71" s="39" t="s">
        <v>57</v>
      </c>
      <c r="B71" s="64" t="s">
        <v>70</v>
      </c>
    </row>
    <row r="72" ht="12.75">
      <c r="B72" s="31" t="s">
        <v>205</v>
      </c>
    </row>
    <row r="73" ht="12.75">
      <c r="B73" s="31" t="s">
        <v>206</v>
      </c>
    </row>
    <row r="76" spans="1:2" ht="13.5">
      <c r="A76" s="39" t="s">
        <v>63</v>
      </c>
      <c r="B76" s="64" t="s">
        <v>97</v>
      </c>
    </row>
    <row r="77" spans="1:2" ht="12.75">
      <c r="A77" s="39"/>
      <c r="B77" s="31" t="s">
        <v>223</v>
      </c>
    </row>
    <row r="80" spans="1:2" ht="13.5">
      <c r="A80" s="38" t="s">
        <v>65</v>
      </c>
      <c r="B80" s="64" t="s">
        <v>45</v>
      </c>
    </row>
    <row r="81" spans="1:2" ht="12.75">
      <c r="A81" s="38"/>
      <c r="B81" s="31" t="s">
        <v>134</v>
      </c>
    </row>
    <row r="82" spans="4:8" ht="12.75">
      <c r="D82" s="41"/>
      <c r="E82" s="41"/>
      <c r="F82" s="41"/>
      <c r="G82" s="41"/>
      <c r="H82" s="44"/>
    </row>
    <row r="84" spans="1:2" ht="13.5">
      <c r="A84" s="39" t="s">
        <v>66</v>
      </c>
      <c r="B84" s="64" t="s">
        <v>64</v>
      </c>
    </row>
    <row r="85" spans="1:2" ht="12.75">
      <c r="A85" s="39"/>
      <c r="B85" s="31" t="s">
        <v>135</v>
      </c>
    </row>
    <row r="86" spans="1:2" ht="12.75">
      <c r="A86" s="39"/>
      <c r="B86" s="31" t="s">
        <v>207</v>
      </c>
    </row>
    <row r="87" spans="1:2" ht="12.75">
      <c r="A87" s="39"/>
      <c r="B87" s="31" t="s">
        <v>224</v>
      </c>
    </row>
    <row r="88" ht="12.75">
      <c r="B88" s="31" t="s">
        <v>208</v>
      </c>
    </row>
    <row r="89" ht="12.75">
      <c r="B89" s="31" t="s">
        <v>209</v>
      </c>
    </row>
    <row r="90" ht="12.75">
      <c r="B90" s="31" t="s">
        <v>210</v>
      </c>
    </row>
    <row r="91" ht="12.75">
      <c r="B91" s="31" t="s">
        <v>211</v>
      </c>
    </row>
    <row r="94" spans="1:8" ht="13.5">
      <c r="A94" s="39" t="s">
        <v>67</v>
      </c>
      <c r="B94" s="64" t="s">
        <v>282</v>
      </c>
      <c r="D94" s="41"/>
      <c r="E94" s="41"/>
      <c r="F94" s="41"/>
      <c r="G94" s="41"/>
      <c r="H94" s="41"/>
    </row>
    <row r="95" spans="2:8" ht="12.75">
      <c r="B95" s="31" t="s">
        <v>156</v>
      </c>
      <c r="D95" s="41"/>
      <c r="E95" s="41"/>
      <c r="F95" s="41"/>
      <c r="G95" s="41"/>
      <c r="H95" s="41"/>
    </row>
    <row r="96" spans="2:8" ht="12.75">
      <c r="B96" s="31" t="s">
        <v>157</v>
      </c>
      <c r="D96" s="41"/>
      <c r="E96" s="41"/>
      <c r="F96" s="41"/>
      <c r="G96" s="41"/>
      <c r="H96" s="41"/>
    </row>
    <row r="97" spans="4:8" ht="12.75">
      <c r="D97" s="41"/>
      <c r="E97" s="41"/>
      <c r="F97" s="41"/>
      <c r="G97" s="41"/>
      <c r="H97" s="41"/>
    </row>
    <row r="98" spans="4:8" ht="12.75">
      <c r="D98" s="41"/>
      <c r="E98" s="41"/>
      <c r="F98" s="41"/>
      <c r="G98" s="41"/>
      <c r="H98" s="41"/>
    </row>
    <row r="99" spans="1:8" ht="13.5">
      <c r="A99" s="39" t="s">
        <v>69</v>
      </c>
      <c r="B99" s="64" t="s">
        <v>72</v>
      </c>
      <c r="D99" s="41"/>
      <c r="E99" s="41"/>
      <c r="F99" s="41"/>
      <c r="G99" s="41"/>
      <c r="H99" s="41"/>
    </row>
    <row r="100" spans="2:8" ht="12.75">
      <c r="B100" s="31" t="s">
        <v>344</v>
      </c>
      <c r="D100" s="41"/>
      <c r="E100" s="41"/>
      <c r="F100" s="41"/>
      <c r="G100" s="41"/>
      <c r="H100" s="41"/>
    </row>
    <row r="101" spans="2:8" ht="12.75">
      <c r="B101" s="31" t="s">
        <v>367</v>
      </c>
      <c r="D101" s="41"/>
      <c r="E101" s="41"/>
      <c r="F101" s="41"/>
      <c r="G101" s="41"/>
      <c r="H101" s="41"/>
    </row>
    <row r="102" spans="2:8" ht="12.75">
      <c r="B102" s="31" t="s">
        <v>345</v>
      </c>
      <c r="D102" s="41"/>
      <c r="E102" s="41"/>
      <c r="F102" s="41"/>
      <c r="G102" s="41"/>
      <c r="H102" s="41"/>
    </row>
    <row r="103" spans="4:8" ht="12.75">
      <c r="D103" s="41"/>
      <c r="E103" s="41"/>
      <c r="F103" s="41"/>
      <c r="G103" s="41"/>
      <c r="H103" s="41"/>
    </row>
    <row r="104" spans="2:8" ht="12.75">
      <c r="B104" s="31" t="s">
        <v>361</v>
      </c>
      <c r="D104" s="41"/>
      <c r="E104" s="41"/>
      <c r="F104" s="41"/>
      <c r="G104" s="41"/>
      <c r="H104" s="41"/>
    </row>
    <row r="105" spans="4:8" ht="12.75">
      <c r="D105" s="41"/>
      <c r="E105" s="41"/>
      <c r="F105" s="41"/>
      <c r="G105" s="41"/>
      <c r="H105" s="41"/>
    </row>
    <row r="106" spans="2:8" ht="12.75">
      <c r="B106" s="31" t="s">
        <v>355</v>
      </c>
      <c r="D106" s="41"/>
      <c r="E106" s="41"/>
      <c r="F106" s="41"/>
      <c r="G106" s="41"/>
      <c r="H106" s="41"/>
    </row>
    <row r="107" spans="2:8" ht="12.75">
      <c r="B107" s="31" t="s">
        <v>354</v>
      </c>
      <c r="D107" s="41"/>
      <c r="E107" s="41"/>
      <c r="F107" s="41"/>
      <c r="G107" s="41"/>
      <c r="H107" s="41"/>
    </row>
    <row r="108" spans="4:8" ht="12.75">
      <c r="D108" s="41"/>
      <c r="E108" s="41"/>
      <c r="F108" s="41"/>
      <c r="G108" s="41"/>
      <c r="H108" s="41"/>
    </row>
    <row r="109" spans="4:8" ht="12.75">
      <c r="D109" s="41"/>
      <c r="E109" s="41"/>
      <c r="F109" s="41"/>
      <c r="G109" s="41"/>
      <c r="H109" s="41"/>
    </row>
    <row r="110" spans="1:8" ht="13.5">
      <c r="A110" s="39" t="s">
        <v>71</v>
      </c>
      <c r="B110" s="64" t="s">
        <v>121</v>
      </c>
      <c r="D110" s="41"/>
      <c r="E110" s="41"/>
      <c r="F110" s="41"/>
      <c r="G110" s="41"/>
      <c r="H110" s="41"/>
    </row>
    <row r="111" spans="2:8" ht="12.75">
      <c r="B111" s="31" t="s">
        <v>296</v>
      </c>
      <c r="D111" s="41"/>
      <c r="E111" s="41"/>
      <c r="F111" s="41"/>
      <c r="G111" s="41"/>
      <c r="H111" s="41"/>
    </row>
    <row r="112" spans="4:8" ht="12.75" customHeight="1">
      <c r="D112" s="41"/>
      <c r="E112" s="41"/>
      <c r="F112" s="41"/>
      <c r="G112" s="41"/>
      <c r="H112" s="41"/>
    </row>
    <row r="113" spans="2:8" ht="12.75">
      <c r="B113" s="31" t="s">
        <v>182</v>
      </c>
      <c r="D113" s="41"/>
      <c r="E113" s="41"/>
      <c r="F113" s="41"/>
      <c r="G113" s="41"/>
      <c r="H113" s="41"/>
    </row>
    <row r="114" spans="3:8" ht="12.75">
      <c r="C114" s="115" t="s">
        <v>183</v>
      </c>
      <c r="D114" s="41"/>
      <c r="E114" s="41"/>
      <c r="F114" s="41"/>
      <c r="G114" s="41"/>
      <c r="H114" s="41"/>
    </row>
    <row r="115" spans="2:8" ht="12.75">
      <c r="B115" s="39"/>
      <c r="C115" s="31" t="s">
        <v>264</v>
      </c>
      <c r="D115" s="41"/>
      <c r="E115" s="41"/>
      <c r="F115" s="41"/>
      <c r="G115" s="41"/>
      <c r="H115" s="41"/>
    </row>
    <row r="116" spans="2:8" ht="12.75">
      <c r="B116" s="39"/>
      <c r="C116" s="31" t="s">
        <v>184</v>
      </c>
      <c r="D116" s="41"/>
      <c r="E116" s="41"/>
      <c r="F116" s="41"/>
      <c r="G116" s="41"/>
      <c r="H116" s="41"/>
    </row>
    <row r="117" spans="4:8" ht="6" customHeight="1">
      <c r="D117" s="41"/>
      <c r="E117" s="41"/>
      <c r="F117" s="41"/>
      <c r="G117" s="41"/>
      <c r="H117" s="41"/>
    </row>
    <row r="118" spans="2:8" ht="12.75">
      <c r="B118" s="39"/>
      <c r="C118" s="115" t="s">
        <v>159</v>
      </c>
      <c r="D118" s="41"/>
      <c r="E118" s="41"/>
      <c r="F118" s="41"/>
      <c r="G118" s="41"/>
      <c r="H118" s="41"/>
    </row>
    <row r="119" spans="2:8" ht="12.75">
      <c r="B119" s="39"/>
      <c r="C119" s="31" t="s">
        <v>297</v>
      </c>
      <c r="D119" s="41"/>
      <c r="E119" s="41"/>
      <c r="F119" s="41"/>
      <c r="G119" s="41"/>
      <c r="H119" s="41"/>
    </row>
    <row r="120" spans="4:8" ht="12.75">
      <c r="D120" s="41"/>
      <c r="E120" s="41"/>
      <c r="F120" s="41"/>
      <c r="G120" s="41"/>
      <c r="H120" s="41"/>
    </row>
    <row r="121" spans="4:8" ht="12.75">
      <c r="D121" s="41"/>
      <c r="E121" s="41"/>
      <c r="F121" s="41"/>
      <c r="G121" s="41"/>
      <c r="H121" s="41"/>
    </row>
    <row r="122" spans="1:8" ht="13.5">
      <c r="A122" s="39" t="s">
        <v>73</v>
      </c>
      <c r="B122" s="64" t="s">
        <v>103</v>
      </c>
      <c r="D122" s="41"/>
      <c r="E122" s="41"/>
      <c r="F122" s="41"/>
      <c r="G122" s="41"/>
      <c r="H122" s="41"/>
    </row>
    <row r="123" spans="2:8" ht="12.75">
      <c r="B123" s="31" t="s">
        <v>329</v>
      </c>
      <c r="D123" s="41"/>
      <c r="E123" s="41"/>
      <c r="F123" s="41"/>
      <c r="G123" s="41"/>
      <c r="H123" s="41"/>
    </row>
    <row r="124" spans="4:8" ht="6" customHeight="1">
      <c r="D124" s="41"/>
      <c r="E124" s="41"/>
      <c r="F124" s="41"/>
      <c r="G124" s="41"/>
      <c r="H124" s="41"/>
    </row>
    <row r="125" spans="4:8" ht="12.75">
      <c r="D125" s="41"/>
      <c r="E125" s="41"/>
      <c r="F125" s="41"/>
      <c r="G125" s="41"/>
      <c r="H125" s="46" t="s">
        <v>46</v>
      </c>
    </row>
    <row r="126" spans="4:8" ht="12.75">
      <c r="D126" s="41"/>
      <c r="E126" s="41"/>
      <c r="F126" s="41"/>
      <c r="G126" s="41"/>
      <c r="H126" s="66" t="s">
        <v>330</v>
      </c>
    </row>
    <row r="127" spans="4:8" ht="12.75">
      <c r="D127" s="41"/>
      <c r="E127" s="41"/>
      <c r="F127" s="41"/>
      <c r="G127" s="41"/>
      <c r="H127" s="47" t="s">
        <v>1</v>
      </c>
    </row>
    <row r="128" spans="3:8" ht="13.5" thickBot="1">
      <c r="C128" s="31" t="s">
        <v>188</v>
      </c>
      <c r="D128" s="41"/>
      <c r="E128" s="41"/>
      <c r="F128" s="41"/>
      <c r="G128" s="41"/>
      <c r="H128" s="68">
        <v>101</v>
      </c>
    </row>
    <row r="129" spans="4:8" ht="9" customHeight="1" thickTop="1">
      <c r="D129" s="41"/>
      <c r="E129" s="41"/>
      <c r="F129" s="41"/>
      <c r="G129" s="41"/>
      <c r="H129" s="82"/>
    </row>
    <row r="130" spans="3:8" ht="12.75">
      <c r="C130" s="31" t="s">
        <v>76</v>
      </c>
      <c r="D130" s="41"/>
      <c r="E130" s="41"/>
      <c r="F130" s="41"/>
      <c r="G130" s="41"/>
      <c r="H130" s="41"/>
    </row>
    <row r="131" spans="3:8" ht="13.5" thickBot="1">
      <c r="C131" s="39" t="s">
        <v>77</v>
      </c>
      <c r="D131" s="41"/>
      <c r="E131" s="41"/>
      <c r="F131" s="41"/>
      <c r="G131" s="41"/>
      <c r="H131" s="133">
        <v>101</v>
      </c>
    </row>
    <row r="132" spans="2:8" ht="13.5" thickTop="1">
      <c r="B132" s="39"/>
      <c r="D132" s="41"/>
      <c r="E132" s="41"/>
      <c r="F132" s="41"/>
      <c r="G132" s="41"/>
      <c r="H132" s="44"/>
    </row>
    <row r="133" spans="2:8" ht="12.75">
      <c r="B133" s="39"/>
      <c r="D133" s="41"/>
      <c r="E133" s="41"/>
      <c r="F133" s="41"/>
      <c r="G133" s="41"/>
      <c r="H133" s="44"/>
    </row>
    <row r="134" spans="1:8" ht="13.5">
      <c r="A134" s="39" t="s">
        <v>75</v>
      </c>
      <c r="B134" s="64" t="s">
        <v>104</v>
      </c>
      <c r="D134" s="41"/>
      <c r="E134" s="41"/>
      <c r="F134" s="41"/>
      <c r="G134" s="41"/>
      <c r="H134" s="41"/>
    </row>
    <row r="135" spans="1:8" ht="12.75" hidden="1">
      <c r="A135" s="39" t="s">
        <v>105</v>
      </c>
      <c r="B135" s="31" t="s">
        <v>106</v>
      </c>
      <c r="D135" s="41"/>
      <c r="E135" s="41"/>
      <c r="F135" s="41"/>
      <c r="G135" s="41"/>
      <c r="H135" s="4" t="s">
        <v>107</v>
      </c>
    </row>
    <row r="136" spans="4:10" ht="12.75" hidden="1">
      <c r="D136" s="41"/>
      <c r="E136" s="41"/>
      <c r="F136" s="41"/>
      <c r="G136" s="41"/>
      <c r="H136" s="46" t="s">
        <v>108</v>
      </c>
      <c r="I136" s="3"/>
      <c r="J136" s="4"/>
    </row>
    <row r="137" spans="4:10" ht="12.75" hidden="1">
      <c r="D137" s="41"/>
      <c r="E137" s="41"/>
      <c r="F137" s="41"/>
      <c r="G137" s="41"/>
      <c r="H137" s="46" t="s">
        <v>109</v>
      </c>
      <c r="I137" s="3"/>
      <c r="J137" s="4"/>
    </row>
    <row r="138" spans="2:10" ht="12.75" hidden="1">
      <c r="B138" s="31" t="s">
        <v>110</v>
      </c>
      <c r="D138" s="41"/>
      <c r="E138" s="41"/>
      <c r="F138" s="41"/>
      <c r="G138" s="41"/>
      <c r="H138" s="47" t="s">
        <v>24</v>
      </c>
      <c r="I138" s="3"/>
      <c r="J138" s="40"/>
    </row>
    <row r="139" spans="4:10" ht="6" customHeight="1" hidden="1">
      <c r="D139" s="41"/>
      <c r="E139" s="41"/>
      <c r="F139" s="41"/>
      <c r="G139" s="41"/>
      <c r="H139" s="47"/>
      <c r="I139" s="3"/>
      <c r="J139" s="40"/>
    </row>
    <row r="140" spans="2:8" ht="12.75" hidden="1">
      <c r="B140" s="39" t="s">
        <v>111</v>
      </c>
      <c r="D140" s="41"/>
      <c r="E140" s="41"/>
      <c r="F140" s="41"/>
      <c r="G140" s="41"/>
      <c r="H140" s="41">
        <f>27062621+2224296</f>
        <v>29286917</v>
      </c>
    </row>
    <row r="141" spans="2:8" ht="12.75" hidden="1">
      <c r="B141" s="39" t="s">
        <v>112</v>
      </c>
      <c r="D141" s="41"/>
      <c r="E141" s="41"/>
      <c r="F141" s="41"/>
      <c r="G141" s="41"/>
      <c r="H141" s="41">
        <v>2206000</v>
      </c>
    </row>
    <row r="142" spans="2:8" ht="12.75" hidden="1">
      <c r="B142" s="39" t="s">
        <v>113</v>
      </c>
      <c r="D142" s="41"/>
      <c r="E142" s="41"/>
      <c r="F142" s="41"/>
      <c r="G142" s="41"/>
      <c r="H142" s="41">
        <v>50000</v>
      </c>
    </row>
    <row r="143" spans="2:8" ht="12.75" hidden="1">
      <c r="B143" s="39" t="s">
        <v>114</v>
      </c>
      <c r="D143" s="41"/>
      <c r="E143" s="41"/>
      <c r="F143" s="41"/>
      <c r="G143" s="41"/>
      <c r="H143" s="41">
        <v>2129083</v>
      </c>
    </row>
    <row r="144" spans="2:8" ht="13.5" hidden="1" thickBot="1">
      <c r="B144" s="39"/>
      <c r="D144" s="41"/>
      <c r="E144" s="41"/>
      <c r="F144" s="41"/>
      <c r="G144" s="41"/>
      <c r="H144" s="67">
        <f>SUM(H140:H143)</f>
        <v>33672000</v>
      </c>
    </row>
    <row r="145" spans="2:8" ht="12.75" hidden="1">
      <c r="B145" s="39"/>
      <c r="D145" s="41"/>
      <c r="E145" s="41"/>
      <c r="F145" s="41"/>
      <c r="G145" s="41"/>
      <c r="H145" s="41"/>
    </row>
    <row r="146" spans="1:10" ht="12.75">
      <c r="A146" s="39"/>
      <c r="B146" s="31" t="s">
        <v>142</v>
      </c>
      <c r="D146" s="41"/>
      <c r="E146" s="41"/>
      <c r="F146" s="41"/>
      <c r="G146" s="41"/>
      <c r="H146" s="4"/>
      <c r="I146"/>
      <c r="J146"/>
    </row>
    <row r="147" spans="4:8" ht="12.75">
      <c r="D147" s="41"/>
      <c r="E147" s="41"/>
      <c r="F147" s="41"/>
      <c r="G147" s="41"/>
      <c r="H147" s="41"/>
    </row>
    <row r="148" spans="4:8" ht="12.75">
      <c r="D148" s="41"/>
      <c r="E148" s="41"/>
      <c r="F148" s="41"/>
      <c r="G148" s="41"/>
      <c r="H148" s="41"/>
    </row>
    <row r="149" spans="1:8" ht="13.5">
      <c r="A149" s="39" t="s">
        <v>78</v>
      </c>
      <c r="B149" s="64" t="s">
        <v>160</v>
      </c>
      <c r="D149" s="41"/>
      <c r="E149" s="41"/>
      <c r="F149" s="41"/>
      <c r="G149" s="41"/>
      <c r="H149" s="41"/>
    </row>
    <row r="150" spans="2:8" ht="12.75" customHeight="1">
      <c r="B150" s="31" t="s">
        <v>226</v>
      </c>
      <c r="D150" s="41"/>
      <c r="E150" s="41"/>
      <c r="F150" s="41"/>
      <c r="G150" s="41"/>
      <c r="H150" s="41"/>
    </row>
    <row r="151" spans="2:8" ht="12.75" customHeight="1">
      <c r="B151" s="31" t="s">
        <v>333</v>
      </c>
      <c r="D151" s="41"/>
      <c r="E151" s="41"/>
      <c r="F151" s="41"/>
      <c r="G151" s="41"/>
      <c r="H151" s="41"/>
    </row>
    <row r="152" spans="2:8" ht="12.75" customHeight="1">
      <c r="B152" s="31" t="s">
        <v>332</v>
      </c>
      <c r="D152" s="41"/>
      <c r="E152" s="41"/>
      <c r="F152" s="41"/>
      <c r="G152" s="41"/>
      <c r="H152" s="41"/>
    </row>
    <row r="153" spans="4:10" ht="12.75" customHeight="1">
      <c r="D153" s="158" t="s">
        <v>151</v>
      </c>
      <c r="E153" s="158"/>
      <c r="F153" s="158"/>
      <c r="G153" s="41"/>
      <c r="H153" s="158" t="s">
        <v>152</v>
      </c>
      <c r="I153" s="158"/>
      <c r="J153" s="158"/>
    </row>
    <row r="154" spans="4:10" ht="12.75" customHeight="1">
      <c r="D154" s="158" t="s">
        <v>4</v>
      </c>
      <c r="E154" s="158"/>
      <c r="F154" s="158"/>
      <c r="G154" s="41"/>
      <c r="H154" s="158" t="s">
        <v>321</v>
      </c>
      <c r="I154" s="158"/>
      <c r="J154" s="158"/>
    </row>
    <row r="155" spans="4:10" ht="12.75" customHeight="1">
      <c r="D155" s="46" t="s">
        <v>330</v>
      </c>
      <c r="E155" s="41"/>
      <c r="F155" s="46" t="s">
        <v>331</v>
      </c>
      <c r="G155" s="41"/>
      <c r="H155" s="46" t="s">
        <v>330</v>
      </c>
      <c r="J155" s="4" t="s">
        <v>331</v>
      </c>
    </row>
    <row r="156" spans="4:10" ht="12.75" customHeight="1">
      <c r="D156" s="46" t="s">
        <v>278</v>
      </c>
      <c r="E156" s="41"/>
      <c r="F156" s="46" t="s">
        <v>278</v>
      </c>
      <c r="G156" s="41"/>
      <c r="H156" s="46" t="s">
        <v>278</v>
      </c>
      <c r="J156" s="46" t="s">
        <v>278</v>
      </c>
    </row>
    <row r="157" spans="4:8" ht="6" customHeight="1">
      <c r="D157" s="41"/>
      <c r="E157" s="41"/>
      <c r="F157" s="148"/>
      <c r="G157" s="41"/>
      <c r="H157" s="41"/>
    </row>
    <row r="158" spans="3:10" ht="12.75" customHeight="1">
      <c r="C158" s="31" t="s">
        <v>356</v>
      </c>
      <c r="D158" s="41">
        <v>-142</v>
      </c>
      <c r="E158" s="41"/>
      <c r="F158" s="147">
        <v>607</v>
      </c>
      <c r="G158" s="41"/>
      <c r="H158" s="41">
        <v>-339</v>
      </c>
      <c r="J158" s="65">
        <v>1002</v>
      </c>
    </row>
    <row r="159" spans="3:10" ht="12.75" customHeight="1">
      <c r="C159" s="31" t="s">
        <v>357</v>
      </c>
      <c r="D159" s="41">
        <v>-2</v>
      </c>
      <c r="E159" s="41"/>
      <c r="F159" s="100">
        <v>0</v>
      </c>
      <c r="G159" s="41"/>
      <c r="H159" s="100">
        <v>-4</v>
      </c>
      <c r="J159" s="102">
        <v>0</v>
      </c>
    </row>
    <row r="160" spans="3:10" ht="12.75" customHeight="1" thickBot="1">
      <c r="C160" s="31" t="s">
        <v>358</v>
      </c>
      <c r="D160" s="67">
        <f>SUM(D158:D159)</f>
        <v>-144</v>
      </c>
      <c r="E160" s="41"/>
      <c r="F160" s="67">
        <f>SUM(F158:F159)</f>
        <v>607</v>
      </c>
      <c r="G160" s="41"/>
      <c r="H160" s="67">
        <f>SUM(H158:H159)</f>
        <v>-343</v>
      </c>
      <c r="J160" s="151">
        <f>SUM(J158:J159)</f>
        <v>1002</v>
      </c>
    </row>
    <row r="161" spans="4:8" ht="12.75" customHeight="1" thickTop="1">
      <c r="D161" s="41"/>
      <c r="E161" s="41"/>
      <c r="F161" s="41"/>
      <c r="G161" s="41"/>
      <c r="H161" s="41"/>
    </row>
    <row r="162" spans="4:8" ht="12.75" customHeight="1">
      <c r="D162" s="41"/>
      <c r="E162" s="41"/>
      <c r="F162" s="41"/>
      <c r="G162" s="41"/>
      <c r="H162" s="41"/>
    </row>
    <row r="163" spans="1:8" ht="13.5">
      <c r="A163" s="39" t="s">
        <v>79</v>
      </c>
      <c r="B163" s="64" t="s">
        <v>91</v>
      </c>
      <c r="D163" s="41"/>
      <c r="E163" s="41"/>
      <c r="F163" s="41"/>
      <c r="G163" s="41"/>
      <c r="H163" s="41"/>
    </row>
    <row r="164" spans="2:8" ht="12.75">
      <c r="B164" s="31" t="s">
        <v>352</v>
      </c>
      <c r="D164" s="41"/>
      <c r="E164" s="41"/>
      <c r="F164" s="41"/>
      <c r="G164" s="41"/>
      <c r="H164" s="41"/>
    </row>
    <row r="165" spans="2:8" ht="12.75">
      <c r="B165" s="31" t="s">
        <v>364</v>
      </c>
      <c r="D165" s="41"/>
      <c r="E165" s="41"/>
      <c r="F165" s="41"/>
      <c r="G165" s="41"/>
      <c r="H165" s="41"/>
    </row>
    <row r="166" spans="2:8" ht="12.75">
      <c r="B166" s="31" t="s">
        <v>365</v>
      </c>
      <c r="D166" s="41"/>
      <c r="E166" s="41"/>
      <c r="F166" s="41"/>
      <c r="G166" s="41"/>
      <c r="H166" s="41"/>
    </row>
    <row r="167" spans="2:8" ht="12.75">
      <c r="B167" s="31" t="s">
        <v>366</v>
      </c>
      <c r="D167" s="41"/>
      <c r="E167" s="41"/>
      <c r="F167" s="41"/>
      <c r="G167" s="41"/>
      <c r="H167" s="41"/>
    </row>
    <row r="168" spans="4:8" ht="12.75">
      <c r="D168" s="41"/>
      <c r="E168" s="41"/>
      <c r="F168" s="41"/>
      <c r="G168" s="41"/>
      <c r="H168" s="41"/>
    </row>
    <row r="169" spans="2:8" ht="12.75">
      <c r="B169" s="31" t="s">
        <v>353</v>
      </c>
      <c r="D169" s="41"/>
      <c r="E169" s="41"/>
      <c r="F169" s="41"/>
      <c r="G169" s="41"/>
      <c r="H169" s="41"/>
    </row>
    <row r="170" spans="2:8" ht="12.75">
      <c r="B170" s="31" t="s">
        <v>362</v>
      </c>
      <c r="D170" s="41"/>
      <c r="E170" s="41"/>
      <c r="F170" s="41"/>
      <c r="G170" s="41"/>
      <c r="H170" s="41"/>
    </row>
    <row r="171" spans="2:8" ht="12.75">
      <c r="B171" s="31" t="s">
        <v>363</v>
      </c>
      <c r="D171" s="41"/>
      <c r="E171" s="41"/>
      <c r="F171" s="41"/>
      <c r="G171" s="41"/>
      <c r="H171" s="41"/>
    </row>
    <row r="172" spans="4:8" ht="12.75">
      <c r="D172" s="41"/>
      <c r="E172" s="41"/>
      <c r="F172" s="41"/>
      <c r="G172" s="41"/>
      <c r="H172" s="41"/>
    </row>
    <row r="173" spans="4:8" ht="12.75">
      <c r="D173" s="41"/>
      <c r="E173" s="41"/>
      <c r="F173" s="41"/>
      <c r="G173" s="41"/>
      <c r="H173" s="41"/>
    </row>
    <row r="174" spans="1:8" ht="13.5">
      <c r="A174" s="39" t="s">
        <v>81</v>
      </c>
      <c r="B174" s="64" t="s">
        <v>85</v>
      </c>
      <c r="C174" s="3"/>
      <c r="D174" s="51"/>
      <c r="E174" s="51"/>
      <c r="F174" s="51"/>
      <c r="G174" s="51"/>
      <c r="H174" s="41"/>
    </row>
    <row r="175" spans="4:8" ht="12.75">
      <c r="D175" s="41"/>
      <c r="E175" s="41"/>
      <c r="F175" s="41"/>
      <c r="G175" s="41"/>
      <c r="H175" s="41"/>
    </row>
    <row r="176" spans="2:8" ht="13.5">
      <c r="B176" s="52"/>
      <c r="C176" s="53"/>
      <c r="D176" s="54"/>
      <c r="E176" s="55"/>
      <c r="F176" s="125" t="s">
        <v>68</v>
      </c>
      <c r="G176" s="52"/>
      <c r="H176" s="128" t="s">
        <v>86</v>
      </c>
    </row>
    <row r="177" spans="2:8" ht="13.5">
      <c r="B177" s="56"/>
      <c r="C177" s="45"/>
      <c r="D177" s="44"/>
      <c r="E177" s="57"/>
      <c r="F177" s="126" t="s">
        <v>87</v>
      </c>
      <c r="G177" s="56"/>
      <c r="H177" s="129" t="s">
        <v>87</v>
      </c>
    </row>
    <row r="178" spans="2:8" ht="13.5">
      <c r="B178" s="56"/>
      <c r="C178" s="45"/>
      <c r="D178" s="44"/>
      <c r="E178" s="57"/>
      <c r="F178" s="126" t="s">
        <v>330</v>
      </c>
      <c r="G178" s="56"/>
      <c r="H178" s="129" t="s">
        <v>263</v>
      </c>
    </row>
    <row r="179" spans="2:8" ht="13.5">
      <c r="B179" s="58"/>
      <c r="C179" s="59"/>
      <c r="D179" s="48"/>
      <c r="E179" s="60"/>
      <c r="F179" s="127" t="s">
        <v>1</v>
      </c>
      <c r="G179" s="58"/>
      <c r="H179" s="130" t="s">
        <v>1</v>
      </c>
    </row>
    <row r="180" spans="2:8" ht="15" customHeight="1">
      <c r="B180" s="61" t="s">
        <v>43</v>
      </c>
      <c r="C180" s="43"/>
      <c r="D180" s="42"/>
      <c r="E180" s="62"/>
      <c r="F180" s="63">
        <v>36049</v>
      </c>
      <c r="G180" s="63"/>
      <c r="H180" s="114">
        <v>27016</v>
      </c>
    </row>
    <row r="181" spans="2:8" ht="15" customHeight="1">
      <c r="B181" s="61" t="s">
        <v>88</v>
      </c>
      <c r="C181" s="43"/>
      <c r="D181" s="42"/>
      <c r="E181" s="62"/>
      <c r="F181" s="63">
        <v>5790</v>
      </c>
      <c r="G181" s="63"/>
      <c r="H181" s="114">
        <v>4255</v>
      </c>
    </row>
    <row r="182" spans="2:8" ht="15" customHeight="1">
      <c r="B182" s="61" t="s">
        <v>89</v>
      </c>
      <c r="C182" s="43"/>
      <c r="D182" s="42"/>
      <c r="E182" s="62"/>
      <c r="F182" s="63">
        <v>4425</v>
      </c>
      <c r="G182" s="63"/>
      <c r="H182" s="114">
        <v>3169</v>
      </c>
    </row>
    <row r="183" spans="2:8" ht="12.75" customHeight="1">
      <c r="B183" s="45"/>
      <c r="C183" s="45"/>
      <c r="D183" s="44"/>
      <c r="E183" s="44"/>
      <c r="F183" s="44"/>
      <c r="G183" s="44"/>
      <c r="H183" s="44"/>
    </row>
    <row r="184" spans="2:8" ht="12.75">
      <c r="B184" s="106" t="s">
        <v>349</v>
      </c>
      <c r="C184" s="45"/>
      <c r="D184" s="44"/>
      <c r="E184" s="44"/>
      <c r="F184" s="44"/>
      <c r="G184" s="44"/>
      <c r="H184" s="44"/>
    </row>
    <row r="185" spans="2:8" ht="12.75">
      <c r="B185" s="106" t="s">
        <v>348</v>
      </c>
      <c r="C185" s="45"/>
      <c r="D185" s="44"/>
      <c r="E185" s="44"/>
      <c r="F185" s="44"/>
      <c r="G185" s="44"/>
      <c r="H185" s="44"/>
    </row>
    <row r="186" spans="2:8" ht="12.75">
      <c r="B186" s="106"/>
      <c r="C186" s="45"/>
      <c r="D186" s="44"/>
      <c r="E186" s="44"/>
      <c r="F186" s="44"/>
      <c r="G186" s="44"/>
      <c r="H186" s="44"/>
    </row>
    <row r="187" spans="3:8" ht="12.75">
      <c r="C187" s="45"/>
      <c r="D187" s="44"/>
      <c r="E187" s="44"/>
      <c r="F187" s="44"/>
      <c r="G187" s="44"/>
      <c r="H187" s="44"/>
    </row>
    <row r="188" spans="1:8" ht="13.5">
      <c r="A188" s="39" t="s">
        <v>84</v>
      </c>
      <c r="B188" s="64" t="s">
        <v>93</v>
      </c>
      <c r="D188" s="41"/>
      <c r="E188" s="41"/>
      <c r="F188" s="41"/>
      <c r="G188" s="41"/>
      <c r="H188" s="41"/>
    </row>
    <row r="189" spans="1:8" ht="12.75">
      <c r="A189" s="39"/>
      <c r="B189" s="31" t="s">
        <v>368</v>
      </c>
      <c r="D189" s="41"/>
      <c r="E189" s="41"/>
      <c r="F189" s="41"/>
      <c r="G189" s="41"/>
      <c r="H189" s="41"/>
    </row>
    <row r="190" spans="1:8" ht="12.75">
      <c r="A190" s="39"/>
      <c r="B190" s="31" t="s">
        <v>369</v>
      </c>
      <c r="D190" s="41"/>
      <c r="E190" s="41"/>
      <c r="F190" s="41"/>
      <c r="G190" s="41"/>
      <c r="H190" s="41"/>
    </row>
    <row r="191" spans="1:8" ht="12.75">
      <c r="A191" s="39"/>
      <c r="D191" s="41"/>
      <c r="E191" s="41"/>
      <c r="F191" s="41"/>
      <c r="G191" s="41"/>
      <c r="H191" s="41"/>
    </row>
    <row r="192" spans="1:8" ht="12.75">
      <c r="A192" s="39"/>
      <c r="D192" s="41"/>
      <c r="E192" s="41"/>
      <c r="F192" s="41"/>
      <c r="G192" s="41"/>
      <c r="H192" s="41"/>
    </row>
    <row r="193" spans="1:8" ht="27" customHeight="1" hidden="1">
      <c r="A193" s="39"/>
      <c r="D193" s="41"/>
      <c r="E193" s="41"/>
      <c r="F193" s="41"/>
      <c r="G193" s="41"/>
      <c r="H193" s="41"/>
    </row>
    <row r="194" spans="1:8" ht="12.75" hidden="1">
      <c r="A194" s="39"/>
      <c r="D194" s="41"/>
      <c r="E194" s="41"/>
      <c r="F194" s="41"/>
      <c r="G194" s="41"/>
      <c r="H194" s="41"/>
    </row>
    <row r="195" spans="1:8" ht="12.75" hidden="1">
      <c r="A195" s="39"/>
      <c r="D195" s="41"/>
      <c r="E195" s="41"/>
      <c r="F195" s="41"/>
      <c r="G195" s="41"/>
      <c r="H195" s="41"/>
    </row>
    <row r="196" spans="1:8" ht="12.75" hidden="1">
      <c r="A196" s="39"/>
      <c r="D196" s="41"/>
      <c r="E196" s="41"/>
      <c r="F196" s="41"/>
      <c r="G196" s="41"/>
      <c r="H196" s="41"/>
    </row>
    <row r="197" spans="1:8" ht="12.75" hidden="1">
      <c r="A197" s="39"/>
      <c r="D197" s="41"/>
      <c r="E197" s="41"/>
      <c r="F197" s="41"/>
      <c r="G197" s="41"/>
      <c r="H197" s="41"/>
    </row>
    <row r="198" spans="1:8" ht="13.5">
      <c r="A198" s="39" t="s">
        <v>90</v>
      </c>
      <c r="B198" s="64" t="s">
        <v>95</v>
      </c>
      <c r="D198" s="41"/>
      <c r="E198" s="41"/>
      <c r="F198" s="41"/>
      <c r="G198" s="41"/>
      <c r="H198" s="41"/>
    </row>
    <row r="199" spans="2:8" ht="12.75">
      <c r="B199" s="31" t="s">
        <v>122</v>
      </c>
      <c r="D199" s="41"/>
      <c r="E199" s="41"/>
      <c r="F199" s="41"/>
      <c r="G199" s="41"/>
      <c r="H199" s="41"/>
    </row>
    <row r="200" spans="4:8" ht="12.75">
      <c r="D200" s="41"/>
      <c r="E200" s="41"/>
      <c r="F200" s="41"/>
      <c r="G200" s="41"/>
      <c r="H200" s="41"/>
    </row>
    <row r="201" spans="4:8" ht="12.75">
      <c r="D201" s="41"/>
      <c r="E201" s="41"/>
      <c r="F201" s="41"/>
      <c r="G201" s="41"/>
      <c r="H201" s="41"/>
    </row>
    <row r="202" spans="1:8" ht="13.5">
      <c r="A202" s="38" t="s">
        <v>92</v>
      </c>
      <c r="B202" s="64" t="s">
        <v>6</v>
      </c>
      <c r="D202" s="41"/>
      <c r="E202" s="41"/>
      <c r="F202" s="41"/>
      <c r="G202" s="41"/>
      <c r="H202" s="41"/>
    </row>
    <row r="203" spans="1:10" ht="12.75">
      <c r="A203" s="38"/>
      <c r="B203" s="3"/>
      <c r="D203" s="158" t="s">
        <v>151</v>
      </c>
      <c r="E203" s="158"/>
      <c r="F203" s="158"/>
      <c r="G203" s="41"/>
      <c r="H203" s="158" t="s">
        <v>152</v>
      </c>
      <c r="I203" s="158"/>
      <c r="J203" s="158"/>
    </row>
    <row r="204" spans="4:10" ht="12.75">
      <c r="D204" s="158" t="s">
        <v>4</v>
      </c>
      <c r="E204" s="158"/>
      <c r="F204" s="158"/>
      <c r="G204" s="41"/>
      <c r="H204" s="158" t="s">
        <v>321</v>
      </c>
      <c r="I204" s="158"/>
      <c r="J204" s="158"/>
    </row>
    <row r="205" spans="4:10" ht="12.75">
      <c r="D205" s="46" t="s">
        <v>330</v>
      </c>
      <c r="E205" s="47"/>
      <c r="F205" s="46" t="s">
        <v>331</v>
      </c>
      <c r="G205" s="47"/>
      <c r="H205" s="46" t="s">
        <v>330</v>
      </c>
      <c r="I205" s="47"/>
      <c r="J205" s="46" t="s">
        <v>331</v>
      </c>
    </row>
    <row r="206" spans="4:10" ht="12.75">
      <c r="D206" s="46" t="s">
        <v>1</v>
      </c>
      <c r="E206" s="47"/>
      <c r="F206" s="46" t="s">
        <v>1</v>
      </c>
      <c r="G206" s="47"/>
      <c r="H206" s="46" t="s">
        <v>1</v>
      </c>
      <c r="I206" s="40"/>
      <c r="J206" s="4" t="s">
        <v>1</v>
      </c>
    </row>
    <row r="207" spans="2:8" ht="12.75">
      <c r="B207" s="31" t="s">
        <v>53</v>
      </c>
      <c r="D207" s="41"/>
      <c r="E207" s="41"/>
      <c r="F207" s="41"/>
      <c r="G207" s="41"/>
      <c r="H207" s="41"/>
    </row>
    <row r="208" spans="2:10" ht="12.75">
      <c r="B208" s="39" t="s">
        <v>54</v>
      </c>
      <c r="D208" s="41">
        <v>1589</v>
      </c>
      <c r="E208" s="41"/>
      <c r="F208" s="41">
        <v>652</v>
      </c>
      <c r="G208" s="41"/>
      <c r="H208" s="41">
        <v>2691</v>
      </c>
      <c r="I208" s="41"/>
      <c r="J208" s="41">
        <v>1191</v>
      </c>
    </row>
    <row r="209" spans="2:10" ht="12.75">
      <c r="B209" s="39" t="s">
        <v>55</v>
      </c>
      <c r="D209" s="48">
        <v>-220</v>
      </c>
      <c r="E209" s="48"/>
      <c r="F209" s="48">
        <v>182</v>
      </c>
      <c r="G209" s="48"/>
      <c r="H209" s="48">
        <v>-240</v>
      </c>
      <c r="I209" s="48"/>
      <c r="J209" s="48">
        <v>359</v>
      </c>
    </row>
    <row r="210" spans="4:10" ht="12.75">
      <c r="D210" s="41">
        <f>SUM(D208:D209)</f>
        <v>1369</v>
      </c>
      <c r="E210" s="41"/>
      <c r="F210" s="41">
        <f>SUM(F208:F209)</f>
        <v>834</v>
      </c>
      <c r="G210" s="41"/>
      <c r="H210" s="41">
        <f>SUM(H208:H209)</f>
        <v>2451</v>
      </c>
      <c r="I210" s="41"/>
      <c r="J210" s="41">
        <f>SUM(J208:J209)</f>
        <v>1550</v>
      </c>
    </row>
    <row r="211" spans="2:10" ht="12.75">
      <c r="B211" s="31" t="s">
        <v>56</v>
      </c>
      <c r="D211" s="41"/>
      <c r="E211" s="41"/>
      <c r="F211" s="41"/>
      <c r="G211" s="41"/>
      <c r="H211" s="41"/>
      <c r="I211" s="41"/>
      <c r="J211" s="41"/>
    </row>
    <row r="212" spans="2:10" ht="12.75">
      <c r="B212" s="39" t="s">
        <v>54</v>
      </c>
      <c r="D212" s="100">
        <v>-4</v>
      </c>
      <c r="E212" s="41"/>
      <c r="F212" s="100">
        <v>-90</v>
      </c>
      <c r="G212" s="41"/>
      <c r="H212" s="100">
        <v>0</v>
      </c>
      <c r="I212" s="41"/>
      <c r="J212" s="100">
        <v>-90</v>
      </c>
    </row>
    <row r="213" spans="2:10" ht="12.75">
      <c r="B213" s="39" t="s">
        <v>55</v>
      </c>
      <c r="D213" s="100">
        <v>0</v>
      </c>
      <c r="E213" s="41"/>
      <c r="F213" s="100">
        <v>0</v>
      </c>
      <c r="G213" s="41"/>
      <c r="H213" s="100">
        <v>0</v>
      </c>
      <c r="I213" s="41"/>
      <c r="J213" s="100">
        <v>0</v>
      </c>
    </row>
    <row r="214" spans="4:10" ht="12.75">
      <c r="D214" s="42">
        <f>SUM(D210:D213)</f>
        <v>1365</v>
      </c>
      <c r="E214" s="42"/>
      <c r="F214" s="42">
        <f>SUM(F210:F213)</f>
        <v>744</v>
      </c>
      <c r="G214" s="42"/>
      <c r="H214" s="42">
        <f>SUM(H210:H213)</f>
        <v>2451</v>
      </c>
      <c r="I214" s="42"/>
      <c r="J214" s="42">
        <f>SUM(J210:J213)</f>
        <v>1460</v>
      </c>
    </row>
    <row r="215" spans="4:10" ht="12.75">
      <c r="D215" s="44"/>
      <c r="E215" s="44"/>
      <c r="F215" s="44"/>
      <c r="G215" s="44"/>
      <c r="H215" s="44"/>
      <c r="I215" s="44"/>
      <c r="J215" s="44"/>
    </row>
    <row r="216" spans="2:10" ht="12.75">
      <c r="B216" s="31" t="s">
        <v>158</v>
      </c>
      <c r="D216" s="44"/>
      <c r="E216" s="44"/>
      <c r="F216" s="44"/>
      <c r="G216" s="44"/>
      <c r="H216" s="44"/>
      <c r="I216" s="44"/>
      <c r="J216" s="44"/>
    </row>
    <row r="217" spans="4:10" ht="12.75" customHeight="1">
      <c r="D217" s="158" t="s">
        <v>151</v>
      </c>
      <c r="E217" s="158"/>
      <c r="F217" s="158"/>
      <c r="G217" s="89"/>
      <c r="H217" s="158" t="s">
        <v>152</v>
      </c>
      <c r="I217" s="158"/>
      <c r="J217" s="158"/>
    </row>
    <row r="218" spans="4:12" ht="12.75" customHeight="1">
      <c r="D218" s="159" t="s">
        <v>4</v>
      </c>
      <c r="E218" s="159"/>
      <c r="F218" s="159"/>
      <c r="H218" s="158" t="s">
        <v>334</v>
      </c>
      <c r="I218" s="158"/>
      <c r="J218" s="158"/>
      <c r="K218" s="89"/>
      <c r="L218" s="89"/>
    </row>
    <row r="219" spans="4:10" ht="12.75" customHeight="1">
      <c r="D219" s="46" t="s">
        <v>330</v>
      </c>
      <c r="E219" s="47"/>
      <c r="F219" s="46" t="s">
        <v>331</v>
      </c>
      <c r="G219" s="47"/>
      <c r="H219" s="46" t="s">
        <v>330</v>
      </c>
      <c r="I219" s="47"/>
      <c r="J219" s="46" t="s">
        <v>331</v>
      </c>
    </row>
    <row r="220" spans="4:10" ht="12.75" customHeight="1">
      <c r="D220" s="46" t="s">
        <v>1</v>
      </c>
      <c r="E220" s="47"/>
      <c r="F220" s="46" t="s">
        <v>1</v>
      </c>
      <c r="H220" s="46" t="s">
        <v>1</v>
      </c>
      <c r="I220" s="47"/>
      <c r="J220" s="46" t="s">
        <v>1</v>
      </c>
    </row>
    <row r="221" spans="3:10" ht="12.75" customHeight="1">
      <c r="C221" s="31" t="s">
        <v>161</v>
      </c>
      <c r="D221" s="46"/>
      <c r="E221" s="47"/>
      <c r="F221" s="46"/>
      <c r="H221" s="46"/>
      <c r="I221" s="47"/>
      <c r="J221" s="46"/>
    </row>
    <row r="222" spans="3:10" ht="12.75">
      <c r="C222" s="31" t="s">
        <v>162</v>
      </c>
      <c r="D222" s="90">
        <v>5790</v>
      </c>
      <c r="E222" s="82"/>
      <c r="F222" s="91">
        <v>3682</v>
      </c>
      <c r="G222" s="65"/>
      <c r="H222" s="90">
        <v>10045</v>
      </c>
      <c r="I222" s="82"/>
      <c r="J222" s="90">
        <v>7258</v>
      </c>
    </row>
    <row r="223" spans="3:10" ht="12.75">
      <c r="C223" s="31" t="s">
        <v>163</v>
      </c>
      <c r="D223" s="82"/>
      <c r="E223" s="82"/>
      <c r="F223" s="65"/>
      <c r="G223" s="65"/>
      <c r="H223" s="82"/>
      <c r="I223" s="82"/>
      <c r="J223" s="82"/>
    </row>
    <row r="224" spans="3:10" ht="12.75">
      <c r="C224" s="31" t="s">
        <v>359</v>
      </c>
      <c r="D224" s="82"/>
      <c r="E224" s="82"/>
      <c r="F224" s="65"/>
      <c r="G224" s="65"/>
      <c r="H224" s="82"/>
      <c r="I224" s="82"/>
      <c r="J224" s="82"/>
    </row>
    <row r="225" spans="3:10" ht="12.75">
      <c r="C225" s="31" t="s">
        <v>360</v>
      </c>
      <c r="D225" s="82">
        <v>1563</v>
      </c>
      <c r="E225" s="82"/>
      <c r="F225" s="65">
        <v>1031</v>
      </c>
      <c r="G225" s="65"/>
      <c r="H225" s="82">
        <v>2712</v>
      </c>
      <c r="I225" s="82"/>
      <c r="J225" s="82">
        <v>2032</v>
      </c>
    </row>
    <row r="226" spans="3:10" ht="12.75">
      <c r="C226" s="31" t="s">
        <v>316</v>
      </c>
      <c r="D226" s="82"/>
      <c r="E226" s="82"/>
      <c r="F226" s="65"/>
      <c r="G226" s="65"/>
      <c r="H226" s="82"/>
      <c r="I226" s="82"/>
      <c r="J226" s="82"/>
    </row>
    <row r="227" spans="3:10" ht="12.75">
      <c r="C227" s="31" t="s">
        <v>311</v>
      </c>
      <c r="D227" s="82">
        <v>36</v>
      </c>
      <c r="E227" s="82"/>
      <c r="F227" s="102">
        <v>0</v>
      </c>
      <c r="G227" s="65"/>
      <c r="H227" s="82">
        <v>92</v>
      </c>
      <c r="I227" s="82"/>
      <c r="J227" s="101">
        <v>0</v>
      </c>
    </row>
    <row r="228" spans="3:10" ht="12.75">
      <c r="C228" s="31" t="s">
        <v>295</v>
      </c>
      <c r="D228" s="82"/>
      <c r="E228" s="82"/>
      <c r="F228" s="65"/>
      <c r="G228" s="65"/>
      <c r="H228" s="82"/>
      <c r="I228" s="82"/>
      <c r="J228" s="82"/>
    </row>
    <row r="229" spans="3:10" ht="12.75">
      <c r="C229" s="31" t="s">
        <v>220</v>
      </c>
      <c r="D229" s="82">
        <v>-7</v>
      </c>
      <c r="E229" s="82"/>
      <c r="F229" s="102">
        <v>-200</v>
      </c>
      <c r="G229" s="65"/>
      <c r="H229" s="82">
        <v>-22</v>
      </c>
      <c r="I229" s="82"/>
      <c r="J229" s="101">
        <v>-332</v>
      </c>
    </row>
    <row r="230" spans="3:10" ht="12.75">
      <c r="C230" s="31" t="s">
        <v>185</v>
      </c>
      <c r="D230" s="82"/>
      <c r="E230" s="82"/>
      <c r="F230" s="102"/>
      <c r="G230" s="65"/>
      <c r="H230" s="82"/>
      <c r="I230" s="82"/>
      <c r="J230" s="101"/>
    </row>
    <row r="231" spans="3:10" ht="12.75">
      <c r="C231" s="31" t="s">
        <v>177</v>
      </c>
      <c r="D231" s="82">
        <v>-47</v>
      </c>
      <c r="E231" s="82"/>
      <c r="F231" s="102">
        <v>-102</v>
      </c>
      <c r="G231" s="65"/>
      <c r="H231" s="82">
        <v>-68</v>
      </c>
      <c r="I231" s="82"/>
      <c r="J231" s="101">
        <v>-165</v>
      </c>
    </row>
    <row r="232" spans="3:10" ht="12.75">
      <c r="C232" s="31" t="s">
        <v>164</v>
      </c>
      <c r="D232" s="82"/>
      <c r="E232" s="82"/>
      <c r="F232" s="65"/>
      <c r="G232" s="65"/>
      <c r="H232" s="82"/>
      <c r="I232" s="82"/>
      <c r="J232" s="82"/>
    </row>
    <row r="233" spans="3:10" ht="12.75">
      <c r="C233" s="31" t="s">
        <v>165</v>
      </c>
      <c r="D233" s="82">
        <v>155</v>
      </c>
      <c r="E233" s="82"/>
      <c r="F233" s="65">
        <v>63</v>
      </c>
      <c r="G233" s="65"/>
      <c r="H233" s="82">
        <v>168</v>
      </c>
      <c r="I233" s="82"/>
      <c r="J233" s="82">
        <v>142</v>
      </c>
    </row>
    <row r="234" spans="3:10" ht="12.75">
      <c r="C234" s="31" t="s">
        <v>166</v>
      </c>
      <c r="D234" s="82"/>
      <c r="E234" s="82"/>
      <c r="F234" s="65"/>
      <c r="G234" s="65"/>
      <c r="H234" s="82"/>
      <c r="I234" s="82"/>
      <c r="J234" s="82"/>
    </row>
    <row r="235" spans="3:10" ht="12.75">
      <c r="C235" s="31" t="s">
        <v>167</v>
      </c>
      <c r="D235" s="101">
        <v>-25</v>
      </c>
      <c r="E235" s="82"/>
      <c r="F235" s="65">
        <v>-2</v>
      </c>
      <c r="G235" s="65"/>
      <c r="H235" s="101">
        <f>-26-61</f>
        <v>-87</v>
      </c>
      <c r="I235" s="82"/>
      <c r="J235" s="82">
        <v>-15</v>
      </c>
    </row>
    <row r="236" spans="3:10" ht="12.75">
      <c r="C236" s="31" t="s">
        <v>347</v>
      </c>
      <c r="D236" s="101">
        <v>-6</v>
      </c>
      <c r="E236" s="82"/>
      <c r="F236" s="102">
        <v>0</v>
      </c>
      <c r="G236" s="65"/>
      <c r="H236" s="101">
        <v>-6</v>
      </c>
      <c r="I236" s="82"/>
      <c r="J236" s="101">
        <v>0</v>
      </c>
    </row>
    <row r="237" spans="3:10" ht="12.75">
      <c r="C237" s="31" t="s">
        <v>168</v>
      </c>
      <c r="D237" s="82"/>
      <c r="E237" s="82"/>
      <c r="F237" s="65"/>
      <c r="G237" s="65"/>
      <c r="H237" s="82"/>
      <c r="I237" s="82"/>
      <c r="J237" s="82"/>
    </row>
    <row r="238" spans="3:10" ht="12.75">
      <c r="C238" s="31" t="s">
        <v>169</v>
      </c>
      <c r="D238" s="82">
        <v>-9</v>
      </c>
      <c r="E238" s="82"/>
      <c r="F238" s="65">
        <v>-54</v>
      </c>
      <c r="G238" s="65"/>
      <c r="H238" s="82">
        <v>-51</v>
      </c>
      <c r="I238" s="82"/>
      <c r="J238" s="82">
        <v>-95</v>
      </c>
    </row>
    <row r="239" spans="3:10" ht="12.75">
      <c r="C239" s="31" t="s">
        <v>178</v>
      </c>
      <c r="D239" s="82"/>
      <c r="E239" s="82"/>
      <c r="F239" s="65"/>
      <c r="G239" s="65"/>
      <c r="H239" s="82"/>
      <c r="I239" s="82"/>
      <c r="J239" s="82"/>
    </row>
    <row r="240" spans="3:10" ht="12.75">
      <c r="C240" s="31" t="s">
        <v>346</v>
      </c>
      <c r="D240" s="101">
        <v>-7</v>
      </c>
      <c r="E240" s="82"/>
      <c r="F240" s="117">
        <v>43</v>
      </c>
      <c r="G240" s="65"/>
      <c r="H240" s="101">
        <v>9</v>
      </c>
      <c r="I240" s="82"/>
      <c r="J240" s="101">
        <v>43</v>
      </c>
    </row>
    <row r="241" spans="3:10" ht="12.75">
      <c r="C241" s="31" t="s">
        <v>213</v>
      </c>
      <c r="D241" s="101"/>
      <c r="E241" s="82"/>
      <c r="F241" s="117"/>
      <c r="G241" s="65"/>
      <c r="H241" s="101"/>
      <c r="I241" s="82"/>
      <c r="J241" s="101"/>
    </row>
    <row r="242" spans="3:10" ht="12.75">
      <c r="C242" s="31" t="s">
        <v>214</v>
      </c>
      <c r="D242" s="101">
        <v>0</v>
      </c>
      <c r="E242" s="82"/>
      <c r="F242" s="117">
        <v>12</v>
      </c>
      <c r="G242" s="65"/>
      <c r="H242" s="101">
        <v>0</v>
      </c>
      <c r="I242" s="82"/>
      <c r="J242" s="101">
        <v>0</v>
      </c>
    </row>
    <row r="243" spans="3:10" ht="12.75">
      <c r="C243" s="31" t="s">
        <v>213</v>
      </c>
      <c r="D243" s="101"/>
      <c r="E243" s="82"/>
      <c r="F243" s="117"/>
      <c r="G243" s="65"/>
      <c r="H243" s="101"/>
      <c r="I243" s="82"/>
      <c r="J243" s="101"/>
    </row>
    <row r="244" spans="3:10" ht="12.75">
      <c r="C244" s="31" t="s">
        <v>228</v>
      </c>
      <c r="D244" s="101">
        <v>6</v>
      </c>
      <c r="E244" s="82"/>
      <c r="F244" s="117">
        <v>24</v>
      </c>
      <c r="G244" s="65"/>
      <c r="H244" s="101">
        <v>6</v>
      </c>
      <c r="I244" s="82"/>
      <c r="J244" s="101">
        <v>3</v>
      </c>
    </row>
    <row r="245" spans="3:10" ht="12.75">
      <c r="C245" s="31" t="s">
        <v>170</v>
      </c>
      <c r="D245" s="101"/>
      <c r="E245" s="82"/>
      <c r="F245" s="65"/>
      <c r="G245" s="65"/>
      <c r="H245" s="101"/>
      <c r="I245" s="82"/>
      <c r="J245" s="82"/>
    </row>
    <row r="246" spans="3:10" ht="12.75">
      <c r="C246" s="31" t="s">
        <v>180</v>
      </c>
      <c r="D246" s="101"/>
      <c r="E246" s="82"/>
      <c r="F246" s="102"/>
      <c r="G246" s="65"/>
      <c r="H246" s="101"/>
      <c r="I246" s="82"/>
      <c r="J246" s="82"/>
    </row>
    <row r="247" spans="3:10" ht="12.75">
      <c r="C247" s="31" t="s">
        <v>181</v>
      </c>
      <c r="D247" s="82">
        <v>6</v>
      </c>
      <c r="E247" s="82"/>
      <c r="F247" s="65">
        <v>19</v>
      </c>
      <c r="G247" s="65"/>
      <c r="H247" s="82">
        <v>-49</v>
      </c>
      <c r="I247" s="82"/>
      <c r="J247" s="82">
        <v>-63</v>
      </c>
    </row>
    <row r="248" spans="3:10" ht="12.75">
      <c r="C248" s="31" t="s">
        <v>341</v>
      </c>
      <c r="D248" s="82"/>
      <c r="E248" s="82"/>
      <c r="F248" s="65"/>
      <c r="G248" s="65"/>
      <c r="H248" s="82"/>
      <c r="I248" s="82"/>
      <c r="J248" s="82"/>
    </row>
    <row r="249" spans="3:10" ht="12.75">
      <c r="C249" s="31" t="s">
        <v>342</v>
      </c>
      <c r="D249" s="82"/>
      <c r="E249" s="82"/>
      <c r="F249" s="102"/>
      <c r="G249" s="102"/>
      <c r="H249" s="101"/>
      <c r="I249" s="101"/>
      <c r="J249" s="101"/>
    </row>
    <row r="250" spans="3:10" ht="12.75">
      <c r="C250" s="31" t="s">
        <v>172</v>
      </c>
      <c r="D250" s="82">
        <v>-43</v>
      </c>
      <c r="E250" s="82"/>
      <c r="F250" s="102">
        <v>0</v>
      </c>
      <c r="G250" s="102"/>
      <c r="H250" s="101">
        <v>0</v>
      </c>
      <c r="I250" s="101"/>
      <c r="J250" s="101">
        <v>0</v>
      </c>
    </row>
    <row r="251" spans="3:10" ht="12.75">
      <c r="C251" s="31" t="s">
        <v>173</v>
      </c>
      <c r="D251" s="82">
        <v>-253</v>
      </c>
      <c r="E251" s="82"/>
      <c r="F251" s="102">
        <v>0</v>
      </c>
      <c r="G251" s="102"/>
      <c r="H251" s="101">
        <v>-253</v>
      </c>
      <c r="I251" s="101"/>
      <c r="J251" s="101">
        <v>0</v>
      </c>
    </row>
    <row r="252" spans="3:10" ht="12.75">
      <c r="C252" s="31" t="s">
        <v>176</v>
      </c>
      <c r="D252" s="82"/>
      <c r="E252" s="82"/>
      <c r="F252" s="65"/>
      <c r="G252" s="65"/>
      <c r="H252" s="82"/>
      <c r="I252" s="82"/>
      <c r="J252" s="82"/>
    </row>
    <row r="253" spans="3:10" ht="12.75">
      <c r="C253" s="31" t="s">
        <v>171</v>
      </c>
      <c r="D253" s="82"/>
      <c r="E253" s="82"/>
      <c r="F253" s="65"/>
      <c r="G253" s="65"/>
      <c r="H253" s="82"/>
      <c r="I253" s="82"/>
      <c r="J253" s="82"/>
    </row>
    <row r="254" spans="3:10" ht="12.75">
      <c r="C254" s="31" t="s">
        <v>172</v>
      </c>
      <c r="D254" s="101">
        <v>-4</v>
      </c>
      <c r="E254" s="82"/>
      <c r="F254" s="102">
        <v>-90</v>
      </c>
      <c r="G254" s="65"/>
      <c r="H254" s="101">
        <v>0</v>
      </c>
      <c r="I254" s="82"/>
      <c r="J254" s="101">
        <v>-90</v>
      </c>
    </row>
    <row r="255" spans="3:10" ht="12.75">
      <c r="C255" s="31" t="s">
        <v>173</v>
      </c>
      <c r="D255" s="101">
        <v>0</v>
      </c>
      <c r="E255" s="82"/>
      <c r="F255" s="102">
        <v>0</v>
      </c>
      <c r="G255" s="65"/>
      <c r="H255" s="131">
        <v>0</v>
      </c>
      <c r="I255" s="82"/>
      <c r="J255" s="101">
        <v>0</v>
      </c>
    </row>
    <row r="256" spans="3:10" ht="12.75">
      <c r="C256" s="31" t="s">
        <v>150</v>
      </c>
      <c r="D256" s="92">
        <f>SUM(D225:D255)</f>
        <v>1365</v>
      </c>
      <c r="E256" s="82"/>
      <c r="F256" s="93">
        <f>SUM(F224:F255)</f>
        <v>744</v>
      </c>
      <c r="G256" s="65"/>
      <c r="H256" s="92">
        <f>SUM(H224:H255)</f>
        <v>2451</v>
      </c>
      <c r="I256" s="82"/>
      <c r="J256" s="92">
        <f>SUM(J224:J255)</f>
        <v>1460</v>
      </c>
    </row>
    <row r="257" spans="4:8" ht="12.75">
      <c r="D257" s="44"/>
      <c r="E257" s="44"/>
      <c r="F257" s="44"/>
      <c r="G257" s="44"/>
      <c r="H257" s="44"/>
    </row>
    <row r="258" spans="4:10" ht="12.75">
      <c r="D258" s="44"/>
      <c r="E258" s="44"/>
      <c r="F258" s="44"/>
      <c r="G258" s="44"/>
      <c r="H258" s="44"/>
      <c r="I258" s="44"/>
      <c r="J258" s="44"/>
    </row>
    <row r="259" spans="1:8" ht="12.75" customHeight="1">
      <c r="A259" s="39" t="s">
        <v>229</v>
      </c>
      <c r="B259" s="64" t="s">
        <v>302</v>
      </c>
      <c r="C259" s="3"/>
      <c r="D259" s="51"/>
      <c r="E259" s="41"/>
      <c r="F259" s="41"/>
      <c r="G259" s="41"/>
      <c r="H259" s="41"/>
    </row>
    <row r="260" spans="1:8" ht="12.75" customHeight="1">
      <c r="A260" s="39"/>
      <c r="B260" s="64"/>
      <c r="C260" s="3"/>
      <c r="D260" s="51"/>
      <c r="E260" s="41"/>
      <c r="F260" s="41"/>
      <c r="G260" s="41"/>
      <c r="H260" s="41"/>
    </row>
    <row r="261" spans="1:8" ht="12.75" customHeight="1">
      <c r="A261" s="39"/>
      <c r="B261" s="31" t="s">
        <v>105</v>
      </c>
      <c r="C261" s="3" t="s">
        <v>146</v>
      </c>
      <c r="D261" s="51"/>
      <c r="E261" s="41"/>
      <c r="F261" s="41"/>
      <c r="G261" s="41"/>
      <c r="H261" s="41"/>
    </row>
    <row r="262" spans="1:8" ht="12.75" customHeight="1">
      <c r="A262" s="39"/>
      <c r="B262" s="39"/>
      <c r="C262" s="31" t="s">
        <v>179</v>
      </c>
      <c r="D262" s="51"/>
      <c r="E262" s="41"/>
      <c r="F262" s="41"/>
      <c r="G262" s="41"/>
      <c r="H262" s="41"/>
    </row>
    <row r="263" spans="1:8" ht="6" customHeight="1">
      <c r="A263" s="39"/>
      <c r="B263" s="3"/>
      <c r="D263" s="51"/>
      <c r="E263" s="41"/>
      <c r="F263" s="41"/>
      <c r="G263" s="41"/>
      <c r="H263" s="41"/>
    </row>
    <row r="264" spans="2:8" ht="12.75">
      <c r="B264" s="39"/>
      <c r="C264" s="31" t="s">
        <v>335</v>
      </c>
      <c r="D264" s="41"/>
      <c r="G264" s="108"/>
      <c r="H264" s="4" t="s">
        <v>46</v>
      </c>
    </row>
    <row r="265" spans="2:8" ht="12.75">
      <c r="B265" s="39"/>
      <c r="D265" s="41"/>
      <c r="G265" s="108"/>
      <c r="H265" s="4" t="s">
        <v>321</v>
      </c>
    </row>
    <row r="266" spans="2:8" ht="12.75">
      <c r="B266" s="39"/>
      <c r="D266" s="41"/>
      <c r="G266" s="108"/>
      <c r="H266" s="26" t="s">
        <v>336</v>
      </c>
    </row>
    <row r="267" spans="4:8" ht="12.75">
      <c r="D267" s="41"/>
      <c r="H267" s="4" t="s">
        <v>1</v>
      </c>
    </row>
    <row r="268" spans="2:8" ht="12.75">
      <c r="B268" s="84"/>
      <c r="C268" s="31" t="s">
        <v>147</v>
      </c>
      <c r="D268" s="41"/>
      <c r="H268" s="40">
        <v>512</v>
      </c>
    </row>
    <row r="269" spans="2:8" ht="12.75">
      <c r="B269" s="84"/>
      <c r="C269" s="31" t="s">
        <v>148</v>
      </c>
      <c r="D269" s="41"/>
      <c r="H269" s="40">
        <v>506</v>
      </c>
    </row>
    <row r="270" spans="2:8" ht="12.75">
      <c r="B270" s="84"/>
      <c r="C270" s="31" t="s">
        <v>149</v>
      </c>
      <c r="D270" s="41"/>
      <c r="H270" s="40">
        <v>506</v>
      </c>
    </row>
    <row r="271" spans="2:8" ht="12.75">
      <c r="B271" s="84"/>
      <c r="D271" s="41"/>
      <c r="H271" s="40"/>
    </row>
    <row r="272" spans="1:8" ht="13.5">
      <c r="A272" s="39"/>
      <c r="B272" s="31" t="s">
        <v>143</v>
      </c>
      <c r="C272" s="64" t="s">
        <v>225</v>
      </c>
      <c r="D272" s="41"/>
      <c r="F272" s="65"/>
      <c r="H272" s="4" t="s">
        <v>46</v>
      </c>
    </row>
    <row r="273" spans="1:8" ht="13.5">
      <c r="A273" s="39"/>
      <c r="C273" s="64"/>
      <c r="D273" s="41"/>
      <c r="F273" s="65"/>
      <c r="H273" s="4" t="s">
        <v>321</v>
      </c>
    </row>
    <row r="274" spans="4:8" ht="12.75">
      <c r="D274" s="41"/>
      <c r="F274" s="65"/>
      <c r="H274" s="26" t="s">
        <v>336</v>
      </c>
    </row>
    <row r="275" spans="4:8" ht="12.75">
      <c r="D275" s="41"/>
      <c r="F275" s="65"/>
      <c r="H275" s="4" t="s">
        <v>1</v>
      </c>
    </row>
    <row r="276" spans="3:8" ht="12.75">
      <c r="C276" s="31" t="s">
        <v>147</v>
      </c>
      <c r="D276" s="41"/>
      <c r="F276" s="65"/>
      <c r="H276" s="123">
        <v>3000</v>
      </c>
    </row>
    <row r="277" spans="3:8" ht="12.75">
      <c r="C277" s="31" t="s">
        <v>148</v>
      </c>
      <c r="D277" s="41"/>
      <c r="F277" s="65"/>
      <c r="H277" s="123">
        <v>3033</v>
      </c>
    </row>
    <row r="278" spans="3:8" ht="12.75">
      <c r="C278" s="31" t="s">
        <v>149</v>
      </c>
      <c r="D278" s="41"/>
      <c r="F278" s="65"/>
      <c r="H278" s="123">
        <v>3033</v>
      </c>
    </row>
    <row r="279" spans="4:8" ht="12.75">
      <c r="D279" s="41"/>
      <c r="F279" s="65"/>
      <c r="H279" s="4"/>
    </row>
    <row r="280" spans="4:8" ht="12.75">
      <c r="D280" s="41"/>
      <c r="H280" s="4"/>
    </row>
    <row r="281" spans="1:2" ht="13.5">
      <c r="A281" s="39" t="s">
        <v>94</v>
      </c>
      <c r="B281" s="64" t="s">
        <v>144</v>
      </c>
    </row>
    <row r="282" ht="12.75">
      <c r="B282" s="31" t="s">
        <v>337</v>
      </c>
    </row>
    <row r="285" spans="1:2" ht="13.5">
      <c r="A285" s="39" t="s">
        <v>96</v>
      </c>
      <c r="B285" s="64" t="s">
        <v>74</v>
      </c>
    </row>
    <row r="286" ht="12.75">
      <c r="B286" s="31" t="s">
        <v>155</v>
      </c>
    </row>
    <row r="289" spans="1:2" ht="13.5">
      <c r="A289" s="39" t="s">
        <v>115</v>
      </c>
      <c r="B289" s="64" t="s">
        <v>136</v>
      </c>
    </row>
    <row r="290" spans="2:11" ht="12.75">
      <c r="B290" s="31" t="s">
        <v>338</v>
      </c>
      <c r="H290" s="154"/>
      <c r="I290" s="154"/>
      <c r="J290" s="154"/>
      <c r="K290"/>
    </row>
    <row r="291" spans="8:10" ht="12.75">
      <c r="H291" s="154"/>
      <c r="I291" s="154"/>
      <c r="J291" s="154"/>
    </row>
    <row r="292" spans="8:10" ht="12.75">
      <c r="H292" s="46"/>
      <c r="I292" s="46"/>
      <c r="J292" s="46"/>
    </row>
    <row r="293" spans="1:2" ht="13.5">
      <c r="A293" s="39" t="s">
        <v>127</v>
      </c>
      <c r="B293" s="64" t="s">
        <v>80</v>
      </c>
    </row>
    <row r="294" ht="12.75">
      <c r="B294" s="31" t="s">
        <v>317</v>
      </c>
    </row>
    <row r="297" spans="1:2" ht="13.5">
      <c r="A297" s="39" t="s">
        <v>137</v>
      </c>
      <c r="B297" s="64" t="s">
        <v>82</v>
      </c>
    </row>
    <row r="298" ht="12.75">
      <c r="B298" s="31" t="s">
        <v>83</v>
      </c>
    </row>
    <row r="301" spans="1:2" ht="13.5">
      <c r="A301" s="39" t="s">
        <v>145</v>
      </c>
      <c r="B301" s="64" t="s">
        <v>140</v>
      </c>
    </row>
    <row r="302" spans="1:2" ht="12.75">
      <c r="A302" s="39"/>
      <c r="B302" s="31" t="s">
        <v>351</v>
      </c>
    </row>
    <row r="303" spans="1:2" ht="12.75">
      <c r="A303" s="39"/>
      <c r="B303" s="31" t="s">
        <v>350</v>
      </c>
    </row>
    <row r="304" ht="12.75">
      <c r="A304" s="39"/>
    </row>
    <row r="305" ht="12.75">
      <c r="A305" s="39"/>
    </row>
    <row r="306" spans="1:2" ht="13.5">
      <c r="A306" s="39" t="s">
        <v>283</v>
      </c>
      <c r="B306" s="64" t="s">
        <v>58</v>
      </c>
    </row>
    <row r="307" spans="1:10" ht="12.75">
      <c r="A307" s="39"/>
      <c r="B307" s="3"/>
      <c r="D307" s="154" t="s">
        <v>151</v>
      </c>
      <c r="E307" s="154"/>
      <c r="F307" s="154"/>
      <c r="H307" s="154" t="s">
        <v>152</v>
      </c>
      <c r="I307" s="154"/>
      <c r="J307" s="154"/>
    </row>
    <row r="308" spans="4:10" ht="12.75">
      <c r="D308" s="158" t="s">
        <v>4</v>
      </c>
      <c r="E308" s="158"/>
      <c r="F308" s="158"/>
      <c r="G308" s="41"/>
      <c r="H308" s="158" t="s">
        <v>321</v>
      </c>
      <c r="I308" s="158"/>
      <c r="J308" s="158"/>
    </row>
    <row r="309" spans="4:10" ht="12.75">
      <c r="D309" s="46" t="s">
        <v>330</v>
      </c>
      <c r="E309" s="47"/>
      <c r="F309" s="47" t="s">
        <v>339</v>
      </c>
      <c r="G309" s="47"/>
      <c r="H309" s="46" t="s">
        <v>330</v>
      </c>
      <c r="I309" s="40"/>
      <c r="J309" s="40" t="s">
        <v>339</v>
      </c>
    </row>
    <row r="310" spans="1:8" ht="12.75">
      <c r="A310" s="39"/>
      <c r="B310" s="3" t="s">
        <v>62</v>
      </c>
      <c r="D310" s="41"/>
      <c r="E310" s="41"/>
      <c r="F310" s="41"/>
      <c r="G310" s="41"/>
      <c r="H310" s="41"/>
    </row>
    <row r="311" spans="2:10" ht="12.75">
      <c r="B311" s="31" t="s">
        <v>59</v>
      </c>
      <c r="D311" s="44">
        <v>4425</v>
      </c>
      <c r="E311" s="44"/>
      <c r="F311" s="44">
        <v>2938</v>
      </c>
      <c r="G311" s="44"/>
      <c r="H311" s="44">
        <v>7594</v>
      </c>
      <c r="I311" s="44"/>
      <c r="J311" s="44">
        <v>5798</v>
      </c>
    </row>
    <row r="312" spans="4:8" ht="4.5" customHeight="1">
      <c r="D312" s="41"/>
      <c r="E312" s="41"/>
      <c r="F312" s="41"/>
      <c r="G312" s="41"/>
      <c r="H312" s="41"/>
    </row>
    <row r="313" spans="2:8" ht="12.75">
      <c r="B313" s="31" t="s">
        <v>60</v>
      </c>
      <c r="D313" s="41"/>
      <c r="E313" s="41"/>
      <c r="F313" s="41"/>
      <c r="G313" s="41"/>
      <c r="H313" s="41"/>
    </row>
    <row r="314" spans="2:10" ht="12.75">
      <c r="B314" s="31" t="s">
        <v>61</v>
      </c>
      <c r="D314" s="41">
        <v>98560</v>
      </c>
      <c r="E314" s="41"/>
      <c r="F314" s="41">
        <v>98560</v>
      </c>
      <c r="G314" s="41"/>
      <c r="H314" s="41">
        <v>98560</v>
      </c>
      <c r="I314" s="41"/>
      <c r="J314" s="41">
        <v>98560</v>
      </c>
    </row>
    <row r="315" spans="4:10" ht="4.5" customHeight="1">
      <c r="D315" s="41"/>
      <c r="E315" s="41"/>
      <c r="F315" s="41"/>
      <c r="G315" s="41"/>
      <c r="H315" s="41"/>
      <c r="I315" s="41"/>
      <c r="J315" s="41"/>
    </row>
    <row r="316" spans="2:10" ht="12.75">
      <c r="B316" s="31" t="s">
        <v>62</v>
      </c>
      <c r="D316" s="49">
        <f>+D311/D314*100</f>
        <v>4.489650974025975</v>
      </c>
      <c r="E316" s="41"/>
      <c r="F316" s="49">
        <f>+F311/F314*100</f>
        <v>2.980925324675325</v>
      </c>
      <c r="G316" s="41"/>
      <c r="H316" s="50">
        <f>+H311/H314*100</f>
        <v>7.704951298701299</v>
      </c>
      <c r="J316" s="50">
        <f>+J311/J314*100</f>
        <v>5.882711038961038</v>
      </c>
    </row>
    <row r="318" ht="12.75">
      <c r="A318" s="84"/>
    </row>
    <row r="319" ht="12.75">
      <c r="A319" s="84"/>
    </row>
    <row r="320" ht="12.75">
      <c r="A320" s="31" t="s">
        <v>98</v>
      </c>
    </row>
    <row r="322" ht="12.75">
      <c r="A322" s="31" t="s">
        <v>99</v>
      </c>
    </row>
    <row r="323" ht="12.75">
      <c r="A323" s="31" t="s">
        <v>100</v>
      </c>
    </row>
    <row r="324" ht="12.75">
      <c r="A324" s="31" t="s">
        <v>340</v>
      </c>
    </row>
  </sheetData>
  <mergeCells count="18">
    <mergeCell ref="D203:F203"/>
    <mergeCell ref="H203:J203"/>
    <mergeCell ref="D204:F204"/>
    <mergeCell ref="H204:J204"/>
    <mergeCell ref="D217:F217"/>
    <mergeCell ref="H217:J217"/>
    <mergeCell ref="D218:F218"/>
    <mergeCell ref="H218:J218"/>
    <mergeCell ref="D308:F308"/>
    <mergeCell ref="H308:J308"/>
    <mergeCell ref="H290:J290"/>
    <mergeCell ref="H291:J291"/>
    <mergeCell ref="D307:F307"/>
    <mergeCell ref="H307:J307"/>
    <mergeCell ref="D153:F153"/>
    <mergeCell ref="D154:F154"/>
    <mergeCell ref="H153:J153"/>
    <mergeCell ref="H154:J154"/>
  </mergeCells>
  <printOptions/>
  <pageMargins left="1" right="0" top="0.65" bottom="0" header="0.5" footer="0.5"/>
  <pageSetup horizontalDpi="600" verticalDpi="600" orientation="portrait" scale="90" r:id="rId1"/>
  <rowBreaks count="4" manualBreakCount="4">
    <brk id="61" max="10" man="1"/>
    <brk id="121" max="10" man="1"/>
    <brk id="197" max="10" man="1"/>
    <brk id="2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2006-11-22T04:07:33Z</cp:lastPrinted>
  <dcterms:created xsi:type="dcterms:W3CDTF">2002-11-16T00:45:14Z</dcterms:created>
  <dcterms:modified xsi:type="dcterms:W3CDTF">2006-11-22T04:10:34Z</dcterms:modified>
  <cp:category/>
  <cp:version/>
  <cp:contentType/>
  <cp:contentStatus/>
</cp:coreProperties>
</file>